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ja\Documents\Analize\"/>
    </mc:Choice>
  </mc:AlternateContent>
  <xr:revisionPtr revIDLastSave="0" documentId="13_ncr:1_{0D4B7D17-CD65-48DA-8ED5-56436E3F2AA4}" xr6:coauthVersionLast="45" xr6:coauthVersionMax="45" xr10:uidLastSave="{00000000-0000-0000-0000-000000000000}"/>
  <bookViews>
    <workbookView xWindow="-108" yWindow="-108" windowWidth="23256" windowHeight="12576" tabRatio="783" xr2:uid="{00000000-000D-0000-FFFF-FFFF00000000}"/>
  </bookViews>
  <sheets>
    <sheet name="Rekapitulacija" sheetId="9" r:id="rId1"/>
    <sheet name="Sklop 1" sheetId="1" r:id="rId2"/>
    <sheet name="Sklop 2" sheetId="7" r:id="rId3"/>
    <sheet name="Sklop 3" sheetId="4" r:id="rId4"/>
    <sheet name="Sklop 4" sheetId="2" r:id="rId5"/>
    <sheet name="Sklop 5" sheetId="3" r:id="rId6"/>
    <sheet name="Sklop 6" sheetId="8" r:id="rId7"/>
    <sheet name="Sklop 7" sheetId="10" r:id="rId8"/>
  </sheets>
  <calcPr calcId="191029"/>
</workbook>
</file>

<file path=xl/calcChain.xml><?xml version="1.0" encoding="utf-8"?>
<calcChain xmlns="http://schemas.openxmlformats.org/spreadsheetml/2006/main">
  <c r="F7" i="9" l="1"/>
  <c r="F8" i="9"/>
  <c r="F9" i="9"/>
  <c r="F10" i="9"/>
  <c r="F5" i="9"/>
  <c r="G112" i="10" l="1"/>
  <c r="G114" i="10" s="1"/>
  <c r="F112" i="10"/>
  <c r="F114" i="10" s="1"/>
  <c r="E112" i="10"/>
  <c r="E114" i="10" s="1"/>
  <c r="D112" i="10"/>
  <c r="D114" i="10" s="1"/>
  <c r="C112" i="10"/>
  <c r="C114" i="10" s="1"/>
  <c r="G100" i="10"/>
  <c r="G102" i="10" s="1"/>
  <c r="F100" i="10"/>
  <c r="F102" i="10" s="1"/>
  <c r="E100" i="10"/>
  <c r="E102" i="10" s="1"/>
  <c r="D100" i="10"/>
  <c r="D102" i="10" s="1"/>
  <c r="C100" i="10"/>
  <c r="C102" i="10" s="1"/>
  <c r="G88" i="10"/>
  <c r="G90" i="10" s="1"/>
  <c r="F88" i="10"/>
  <c r="F90" i="10" s="1"/>
  <c r="E88" i="10"/>
  <c r="E90" i="10" s="1"/>
  <c r="D88" i="10"/>
  <c r="D90" i="10" s="1"/>
  <c r="C88" i="10"/>
  <c r="C90" i="10" s="1"/>
  <c r="G75" i="10"/>
  <c r="G77" i="10" s="1"/>
  <c r="F75" i="10"/>
  <c r="F77" i="10" s="1"/>
  <c r="E75" i="10"/>
  <c r="E77" i="10" s="1"/>
  <c r="D75" i="10"/>
  <c r="D77" i="10" s="1"/>
  <c r="C75" i="10"/>
  <c r="C77" i="10" s="1"/>
  <c r="G63" i="10"/>
  <c r="G65" i="10" s="1"/>
  <c r="F63" i="10"/>
  <c r="F65" i="10" s="1"/>
  <c r="E63" i="10"/>
  <c r="E65" i="10" s="1"/>
  <c r="D63" i="10"/>
  <c r="D65" i="10" s="1"/>
  <c r="C63" i="10"/>
  <c r="C65" i="10" s="1"/>
  <c r="G51" i="10"/>
  <c r="G53" i="10" s="1"/>
  <c r="F51" i="10"/>
  <c r="F53" i="10" s="1"/>
  <c r="E51" i="10"/>
  <c r="E53" i="10" s="1"/>
  <c r="D51" i="10"/>
  <c r="D53" i="10" s="1"/>
  <c r="C51" i="10"/>
  <c r="C53" i="10" s="1"/>
  <c r="G39" i="10"/>
  <c r="G41" i="10" s="1"/>
  <c r="F39" i="10"/>
  <c r="F41" i="10" s="1"/>
  <c r="E39" i="10"/>
  <c r="E41" i="10" s="1"/>
  <c r="D39" i="10"/>
  <c r="D41" i="10" s="1"/>
  <c r="C39" i="10"/>
  <c r="C41" i="10" s="1"/>
  <c r="G26" i="10"/>
  <c r="G28" i="10" s="1"/>
  <c r="G22" i="10"/>
  <c r="G24" i="10" s="1"/>
  <c r="F22" i="10"/>
  <c r="F24" i="10" s="1"/>
  <c r="E22" i="10"/>
  <c r="E24" i="10" s="1"/>
  <c r="D22" i="10"/>
  <c r="D24" i="10" s="1"/>
  <c r="C22" i="10"/>
  <c r="C24" i="10" s="1"/>
  <c r="E3" i="8"/>
  <c r="E2" i="8"/>
  <c r="E4" i="8" s="1"/>
  <c r="E9" i="9"/>
  <c r="D9" i="9"/>
  <c r="E5" i="3"/>
  <c r="E6" i="3" s="1"/>
  <c r="E3" i="3"/>
  <c r="E4" i="3"/>
  <c r="E2" i="3"/>
  <c r="E3" i="2"/>
  <c r="E4" i="2"/>
  <c r="E5" i="2"/>
  <c r="E6" i="2"/>
  <c r="E7" i="2"/>
  <c r="E2" i="2"/>
  <c r="E8" i="2" s="1"/>
  <c r="E2" i="4"/>
  <c r="E4" i="4" s="1"/>
  <c r="E3" i="4"/>
  <c r="F3" i="7"/>
  <c r="F4" i="7"/>
  <c r="F5" i="7"/>
  <c r="F6" i="7"/>
  <c r="F7" i="7"/>
  <c r="F2" i="7"/>
  <c r="E19" i="1"/>
  <c r="E5" i="9" s="1"/>
  <c r="D5" i="9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2" i="1"/>
  <c r="D10" i="9" l="1"/>
  <c r="E5" i="8"/>
  <c r="E10" i="9" s="1"/>
  <c r="C78" i="10"/>
  <c r="C123" i="10" s="1"/>
  <c r="C42" i="10"/>
  <c r="C120" i="10" s="1"/>
  <c r="C66" i="10"/>
  <c r="C122" i="10" s="1"/>
  <c r="C29" i="10"/>
  <c r="C119" i="10" s="1"/>
  <c r="C103" i="10"/>
  <c r="C125" i="10" s="1"/>
  <c r="C54" i="10"/>
  <c r="C121" i="10" s="1"/>
  <c r="C115" i="10"/>
  <c r="C126" i="10" s="1"/>
  <c r="C91" i="10"/>
  <c r="C124" i="10" s="1"/>
  <c r="D8" i="9"/>
  <c r="E9" i="2"/>
  <c r="E8" i="9" s="1"/>
  <c r="E5" i="4"/>
  <c r="E7" i="9" s="1"/>
  <c r="D7" i="9"/>
  <c r="C127" i="10" l="1"/>
  <c r="C128" i="10" l="1"/>
  <c r="E11" i="9" s="1"/>
  <c r="D11" i="9"/>
  <c r="F11" i="9" s="1"/>
  <c r="F9" i="7"/>
  <c r="E6" i="9" s="1"/>
  <c r="F8" i="7"/>
  <c r="D6" i="9" s="1"/>
  <c r="E12" i="9" l="1"/>
  <c r="E13" i="9" s="1"/>
  <c r="E14" i="9" s="1"/>
  <c r="D12" i="9"/>
  <c r="D13" i="9" s="1"/>
  <c r="D14" i="9" s="1"/>
  <c r="F6" i="9"/>
  <c r="E18" i="1"/>
</calcChain>
</file>

<file path=xl/sharedStrings.xml><?xml version="1.0" encoding="utf-8"?>
<sst xmlns="http://schemas.openxmlformats.org/spreadsheetml/2006/main" count="380" uniqueCount="201">
  <si>
    <t>1.</t>
  </si>
  <si>
    <t>2.</t>
  </si>
  <si>
    <t>3.</t>
  </si>
  <si>
    <t>4.</t>
  </si>
  <si>
    <t>5.</t>
  </si>
  <si>
    <t>5.1</t>
  </si>
  <si>
    <t>Vrsta meritve</t>
  </si>
  <si>
    <t>1.1</t>
  </si>
  <si>
    <t>Letno Poročilo o obratovalnem monitoringu za ARSO</t>
  </si>
  <si>
    <t>Letno poročilo o obratovalnem monitoringu za ARSO</t>
  </si>
  <si>
    <t>Obratovalni monitoring ČN Slovenska Bistrica z delnimi poročili</t>
  </si>
  <si>
    <t>Obratovalni monitoring ČN Pragersko z delnimi poročili</t>
  </si>
  <si>
    <t>2.1</t>
  </si>
  <si>
    <t>3.1</t>
  </si>
  <si>
    <t>6.</t>
  </si>
  <si>
    <t>Kakovost komposta -  organska onesnaževala</t>
  </si>
  <si>
    <t>1.2</t>
  </si>
  <si>
    <t>Obratovalni monitoring podzemne vode z delnim poročilom</t>
  </si>
  <si>
    <t>Letna poročila  ( 5 občin)</t>
  </si>
  <si>
    <t>Zap. št.</t>
  </si>
  <si>
    <t>Meritve odlagališčnega plina CH4 , CO2 in O2, s poročilom</t>
  </si>
  <si>
    <t>Meritve dodatnih plinov  H2, H2S, NH3, s poročilom</t>
  </si>
  <si>
    <t>Obratovalni monitoring  izcedne vode - MMV1 z delnimi poročili</t>
  </si>
  <si>
    <t>Obratovalni monitoring  ind. OV MMV1-3 z delnimi poročili</t>
  </si>
  <si>
    <t>Obratovalni monitoring MKČN Makole z delnimi poročili</t>
  </si>
  <si>
    <t>Obratovalni monitoring ind. OV  MMV1-2 z delnimi poročili</t>
  </si>
  <si>
    <t>Obratovalni monitoring oljni lovilec  N18 z delnimi poročili</t>
  </si>
  <si>
    <t>Obratovalni monitoring N20 oljni lovilec  z delnimi poročili</t>
  </si>
  <si>
    <t>Ocena vrednotje nevarnih lastosti za odapdke 19 12 12 s poročilom</t>
  </si>
  <si>
    <t>Nadzor kakovosti komposta   brez organskih onesnaževal s poročilom</t>
  </si>
  <si>
    <t>Sortirna analiza komunalnih odpadkov</t>
  </si>
  <si>
    <t>Ocena odpadkov  MKO (težka frakcija) pred odlaganjem s poročilom</t>
  </si>
  <si>
    <t>4.1</t>
  </si>
  <si>
    <t>6</t>
  </si>
  <si>
    <t>6.1</t>
  </si>
  <si>
    <t>6.2</t>
  </si>
  <si>
    <t>6.3</t>
  </si>
  <si>
    <t>6.4</t>
  </si>
  <si>
    <t>6.5</t>
  </si>
  <si>
    <t>Letno poročilo o obratovalnem monitoringu za ARSO -  skupaj CERO (vsa točka 6)</t>
  </si>
  <si>
    <t>Monitoring se izvaja v enakem obsegu za leto 2021 in leto 2022.</t>
  </si>
  <si>
    <t>8.</t>
  </si>
  <si>
    <t>7.</t>
  </si>
  <si>
    <t>Ocena odpadka mulj iz ČN Pragersko 19 08 05</t>
  </si>
  <si>
    <t>Ocena odpadka mulj iz ČN Slovenska Bistrica 19 08 05</t>
  </si>
  <si>
    <t>februar 2021</t>
  </si>
  <si>
    <t>februar 2022</t>
  </si>
  <si>
    <t>SKUPAJ</t>
  </si>
  <si>
    <t>Leto oz. čas  izvedbe</t>
  </si>
  <si>
    <t>Izvedba meritev v skladu z OVD za ČN Slovenska Bistrica</t>
  </si>
  <si>
    <t>Letno poročilo  z izdelavo ocene količine emisje toplogrednih plinov, v skladu z OVD</t>
  </si>
  <si>
    <t>Sklop</t>
  </si>
  <si>
    <t>Vrednost 2021</t>
  </si>
  <si>
    <t>Vrednost 2022</t>
  </si>
  <si>
    <t>Izvedba ocen odpadkov za področje odpadnih voda</t>
  </si>
  <si>
    <t>Analiza kvalitete pitne vode – notranji nadzor</t>
  </si>
  <si>
    <t>Meritve emisij v zrak za ČN Slovenska Bistrica</t>
  </si>
  <si>
    <t>Izvedba analiz odpadkov: ocena odpadkov MKO (težka frakcija) pred
odlaganjem, sortirna analiza komunalnih odpadkov in analiza komposta</t>
  </si>
  <si>
    <t>Vsebina sklopa</t>
  </si>
  <si>
    <t xml:space="preserve">Število
meritev </t>
  </si>
  <si>
    <t>Cena meritve 
v EUR</t>
  </si>
  <si>
    <t>Vrednost
v EUR brez DDV</t>
  </si>
  <si>
    <t>SKUPAJ BREZ DDV za leto 2022</t>
  </si>
  <si>
    <t>SKUPAJ BREZ DDV za leto 2021</t>
  </si>
  <si>
    <t>Ostanki na grabljih sitih 19 08 01 ČN Pragersko</t>
  </si>
  <si>
    <t>Odpadki iz peskolovov 19 08 02  ČN Pragersko</t>
  </si>
  <si>
    <t>Odpadki iz peskolovov 19 08 02 ČN Slovenska Bistrica</t>
  </si>
  <si>
    <t>Ostanki na grabljih sitih ČN Slovenska Bistrica19 08 01</t>
  </si>
  <si>
    <t>Zap.
št.</t>
  </si>
  <si>
    <t>Izvedba poročila in poročanje</t>
  </si>
  <si>
    <t>NOTRANJI NADZOR PITNE VODE PO SISTEMIH IN PREDVIDENA FREKVENCA VZORČENJA PO POSAMEZNEM SISTEMU</t>
  </si>
  <si>
    <t>SISTEM ZA OSKRBO S PITNO VODO SLOVENSKA BISTRICA - ŠIKOLE</t>
  </si>
  <si>
    <t>Število uporabnikov - 17000</t>
  </si>
  <si>
    <t>ŠTEVILO VZORCEV NA LETO</t>
  </si>
  <si>
    <t>ODVZEMNO MESTO</t>
  </si>
  <si>
    <t>MKB redna</t>
  </si>
  <si>
    <t>MKB razširjena</t>
  </si>
  <si>
    <t>KEM redna</t>
  </si>
  <si>
    <t>MKB občas.</t>
  </si>
  <si>
    <t>KEM občas.</t>
  </si>
  <si>
    <t>Sl. Bistrica - Vrtec Otona Župančiča</t>
  </si>
  <si>
    <t>Sl. Bistrica - Bife Kuki, Špar</t>
  </si>
  <si>
    <t>Plečko Marjan - Podova Rače</t>
  </si>
  <si>
    <t>Župnišče Rače</t>
  </si>
  <si>
    <t>VH Rajh</t>
  </si>
  <si>
    <t>Leskovec - Cafe bar Furči</t>
  </si>
  <si>
    <t>Cirkovce - Osnovna šola</t>
  </si>
  <si>
    <t>Pragersko - Maik cafe</t>
  </si>
  <si>
    <t>9.</t>
  </si>
  <si>
    <t>Črešnjevec - Gostilna Jurič</t>
  </si>
  <si>
    <t>10.</t>
  </si>
  <si>
    <t>Spodnja Polskava - Vrtec</t>
  </si>
  <si>
    <t>11.</t>
  </si>
  <si>
    <t>Cigonca - Bar CIGL</t>
  </si>
  <si>
    <t>12.</t>
  </si>
  <si>
    <t>Vodarna Zgornja Bistrica</t>
  </si>
  <si>
    <t>13.</t>
  </si>
  <si>
    <t>Črpališče Šikole</t>
  </si>
  <si>
    <t>14.</t>
  </si>
  <si>
    <t>Črpališče Velenik</t>
  </si>
  <si>
    <t>Odjemna mesta po sistemu - triazinski pesticidi</t>
  </si>
  <si>
    <t>SISTEM SLOVENSKA BISTRICA - ŠIKOLE SKUPAJ:</t>
  </si>
  <si>
    <t>SISTEM ZA OSKRBO S PITNO VODO JELOVEC - DOLINA LOŽNICE</t>
  </si>
  <si>
    <t>Število uporabnikov - 4074</t>
  </si>
  <si>
    <t>Makole - Gostilna Lesjak</t>
  </si>
  <si>
    <t>Laporje - Osnovna šola</t>
  </si>
  <si>
    <t>SISTEM JELOVEC - DOLINA LOŽNICE SKUPAJ:</t>
  </si>
  <si>
    <t>SISTEM ZA OSKRBO S PITNO VODO VISOLE</t>
  </si>
  <si>
    <t>Število uporabnikov - 1101</t>
  </si>
  <si>
    <t>Zgornja Bistrica - Lovski dom</t>
  </si>
  <si>
    <t>SISTEM VISOLE SKUPAJ:</t>
  </si>
  <si>
    <t>SISTEM ZA OSKRBO S PITNO VODO KOVAČA VAS</t>
  </si>
  <si>
    <t>Število uporabnikov - 1004</t>
  </si>
  <si>
    <t>Devina - Kava bar ČIPO</t>
  </si>
  <si>
    <t>SISTEM KOVAČA VAS SKUPAJ:</t>
  </si>
  <si>
    <t>Število uporabnikov - 458</t>
  </si>
  <si>
    <t>Šmartno na Pohorju - Kaos bar</t>
  </si>
  <si>
    <t>SISTEM ZA OSKRBO S PITNO VODO OPLOTNICA - KEBELJ</t>
  </si>
  <si>
    <t>Število uporabnikov - 1984</t>
  </si>
  <si>
    <t>Oplotnica - Vrtec Otona Župančiča</t>
  </si>
  <si>
    <t>Kebelj - Trgovina in bar Kebelj</t>
  </si>
  <si>
    <t>SISTEM OPLOTNICA - KEBELJ SKUPAJ:</t>
  </si>
  <si>
    <t>SISTEM ZA OSKRBO S PITNO VODO DEŽNO</t>
  </si>
  <si>
    <t>Število uporabnikov - 130</t>
  </si>
  <si>
    <t>omrežje Dežno 66</t>
  </si>
  <si>
    <t>SISTEM DEŽNO SKUPAJ:</t>
  </si>
  <si>
    <t>SISTEM ZA OSKRBO S PITNO VODO CEZLAK</t>
  </si>
  <si>
    <t>Število uporabnikov - 30</t>
  </si>
  <si>
    <t>Vodorhran CEZLAK</t>
  </si>
  <si>
    <t>REKAPITULACIJA:</t>
  </si>
  <si>
    <t>SISTEM ŠMARTNO - POKOŠE SKUPAJ:</t>
  </si>
  <si>
    <t>SISTEM CEZLAK SKUPAJ:</t>
  </si>
  <si>
    <t>Železo</t>
  </si>
  <si>
    <t>Mangan</t>
  </si>
  <si>
    <t>Amonij</t>
  </si>
  <si>
    <t>Aluminij</t>
  </si>
  <si>
    <t>MKB redna:</t>
  </si>
  <si>
    <t>Redna mikrobiološka preizkušanja zajemajo:</t>
  </si>
  <si>
    <t>Razširjena mikrobiološka preizkušanja zajemajo:</t>
  </si>
  <si>
    <t>Občasna mikrobiološka preizkušanja zajemajo:</t>
  </si>
  <si>
    <t>MKB občasna:</t>
  </si>
  <si>
    <t>KEM redna:</t>
  </si>
  <si>
    <t>Redna kemična preizkušanja zajemajo:</t>
  </si>
  <si>
    <t>KEM občasna:</t>
  </si>
  <si>
    <t>Občasna kemična preizkušanja zajemajo:</t>
  </si>
  <si>
    <t>DODATNE ZAHTEVE:</t>
  </si>
  <si>
    <t>Vsa izredna preizkušanja v okviru notranjega nadzora se izvajajo po posredovanju naročilnice na naslov izvajalca notranjega nadzora preizkušanja kvalitete pitne vode, v elektronski obliki, pod enakimi pogoji kot je pogodbena vrednost za posamezno analizo.</t>
  </si>
  <si>
    <t>Posebej je potrebno podati cene vzorčenja vode na posamezne parametre navedene v tabeli.</t>
  </si>
  <si>
    <t>Odzivni čas odvzema vzorcev v primeru urgence je 1 ura.</t>
  </si>
  <si>
    <t>Rezultati analiz se posredujejo naročniku Komunali Slovenska Bistrica po elektronski pošti skladno z zakonodajo.</t>
  </si>
  <si>
    <t>Vsako odstopanje vzorčevane kvalitete pitne vode iz celotnega sistema v upravljanju Komunale Slovenska Bistrica se takoj javi po elektronski pošti in SMS pooblaščeni osebi upravljalca, zaradi hitrega ukrepanja skladno s HACCP načrtom v primeru, da odstopanje od mejnih vrednosti lahko ogroža zdravje ljudi.</t>
  </si>
  <si>
    <t>Ostali posebni pogoji so navedeni v določilih okvirnega sporazuma.</t>
  </si>
  <si>
    <t>15.</t>
  </si>
  <si>
    <t>Skupaj brez DDV za leto 2021:</t>
  </si>
  <si>
    <t>Skupaj brez DDV za leto 2022:</t>
  </si>
  <si>
    <t>SISTEM ZA OSKRBO S PITNO VODO ŠMARTNO - POKOŠE</t>
  </si>
  <si>
    <t>VREDNOST STORITVE/1 analizo, v EUR</t>
  </si>
  <si>
    <t>VREDNOST DEL v EUR</t>
  </si>
  <si>
    <t>SKUPAJ ŠTEVILO IZVEDENIH ANALIZ:</t>
  </si>
  <si>
    <t>EUR/1 analizo</t>
  </si>
  <si>
    <t>-         Enterokoki</t>
  </si>
  <si>
    <t>MKB razširjena:</t>
  </si>
  <si>
    <t>-         Nitrit</t>
  </si>
  <si>
    <t>-         triazinski pesticidi</t>
  </si>
  <si>
    <t>-         nitrat</t>
  </si>
  <si>
    <t>-        amonij</t>
  </si>
  <si>
    <t>-        železo</t>
  </si>
  <si>
    <t>-        metolaklor - ESA</t>
  </si>
  <si>
    <r>
      <t>DODATNA PONUDBA</t>
    </r>
    <r>
      <rPr>
        <sz val="11"/>
        <color rgb="FF000000"/>
        <rFont val="Calibri"/>
        <family val="2"/>
        <charset val="238"/>
        <scheme val="minor"/>
      </rPr>
      <t xml:space="preserve"> za analizo skupaj z oceno tveganja:</t>
    </r>
  </si>
  <si>
    <r>
      <t>-</t>
    </r>
    <r>
      <rPr>
        <sz val="10"/>
        <color indexed="8"/>
        <rFont val="Calibri"/>
        <family val="2"/>
        <charset val="238"/>
        <scheme val="minor"/>
      </rPr>
      <t>         Koliformne bakterije</t>
    </r>
  </si>
  <si>
    <r>
      <t>-</t>
    </r>
    <r>
      <rPr>
        <sz val="10"/>
        <color indexed="8"/>
        <rFont val="Calibri"/>
        <family val="2"/>
        <charset val="238"/>
        <scheme val="minor"/>
      </rPr>
      <t>         vonj</t>
    </r>
  </si>
  <si>
    <r>
      <t>-</t>
    </r>
    <r>
      <rPr>
        <sz val="10"/>
        <color indexed="8"/>
        <rFont val="Calibri"/>
        <family val="2"/>
        <charset val="238"/>
        <scheme val="minor"/>
      </rPr>
      <t>         Escherichia coli</t>
    </r>
  </si>
  <si>
    <r>
      <t>-</t>
    </r>
    <r>
      <rPr>
        <sz val="10"/>
        <color indexed="8"/>
        <rFont val="Calibri"/>
        <family val="2"/>
        <charset val="238"/>
        <scheme val="minor"/>
      </rPr>
      <t>         motnost</t>
    </r>
  </si>
  <si>
    <r>
      <t>-</t>
    </r>
    <r>
      <rPr>
        <sz val="10"/>
        <color indexed="8"/>
        <rFont val="Calibri"/>
        <family val="2"/>
        <charset val="238"/>
        <scheme val="minor"/>
      </rPr>
      <t>         Število kolonij 22°C</t>
    </r>
  </si>
  <si>
    <r>
      <t>-</t>
    </r>
    <r>
      <rPr>
        <sz val="10"/>
        <color indexed="8"/>
        <rFont val="Calibri"/>
        <family val="2"/>
        <charset val="238"/>
        <scheme val="minor"/>
      </rPr>
      <t>         barva</t>
    </r>
  </si>
  <si>
    <r>
      <t>-</t>
    </r>
    <r>
      <rPr>
        <sz val="10"/>
        <color indexed="8"/>
        <rFont val="Calibri"/>
        <family val="2"/>
        <charset val="238"/>
        <scheme val="minor"/>
      </rPr>
      <t>         Število kolonij 37°C</t>
    </r>
  </si>
  <si>
    <r>
      <t>-</t>
    </r>
    <r>
      <rPr>
        <sz val="10"/>
        <color indexed="8"/>
        <rFont val="Calibri"/>
        <family val="2"/>
        <charset val="238"/>
        <scheme val="minor"/>
      </rPr>
      <t>         pH</t>
    </r>
  </si>
  <si>
    <r>
      <t>-</t>
    </r>
    <r>
      <rPr>
        <sz val="10"/>
        <color indexed="8"/>
        <rFont val="Calibri"/>
        <family val="2"/>
        <charset val="238"/>
        <scheme val="minor"/>
      </rPr>
      <t>         Elektroprevodnost</t>
    </r>
  </si>
  <si>
    <r>
      <t>-</t>
    </r>
    <r>
      <rPr>
        <sz val="10"/>
        <color indexed="8"/>
        <rFont val="Calibri"/>
        <family val="2"/>
        <charset val="238"/>
        <scheme val="minor"/>
      </rPr>
      <t>         Oksidativnost</t>
    </r>
  </si>
  <si>
    <r>
      <t>-</t>
    </r>
    <r>
      <rPr>
        <sz val="10"/>
        <color indexed="8"/>
        <rFont val="Calibri"/>
        <family val="2"/>
        <charset val="238"/>
        <scheme val="minor"/>
      </rPr>
      <t>         Klorid</t>
    </r>
  </si>
  <si>
    <r>
      <t>-</t>
    </r>
    <r>
      <rPr>
        <sz val="10"/>
        <color indexed="8"/>
        <rFont val="Calibri"/>
        <family val="2"/>
        <charset val="238"/>
        <scheme val="minor"/>
      </rPr>
      <t>         Amonij</t>
    </r>
  </si>
  <si>
    <r>
      <t>-</t>
    </r>
    <r>
      <rPr>
        <sz val="10"/>
        <color indexed="8"/>
        <rFont val="Calibri"/>
        <family val="2"/>
        <charset val="238"/>
        <scheme val="minor"/>
      </rPr>
      <t>         Enterokoki</t>
    </r>
  </si>
  <si>
    <r>
      <t>-</t>
    </r>
    <r>
      <rPr>
        <sz val="10"/>
        <color indexed="8"/>
        <rFont val="Calibri"/>
        <family val="2"/>
        <charset val="238"/>
        <scheme val="minor"/>
      </rPr>
      <t>         Clostridium perfringens (s sponami)</t>
    </r>
  </si>
  <si>
    <t>DDV (22 %)</t>
  </si>
  <si>
    <t>SKUPAJ Z DDV</t>
  </si>
  <si>
    <t>Ponudnik:</t>
  </si>
  <si>
    <t>Št. ponudbe:</t>
  </si>
  <si>
    <t>Datum:</t>
  </si>
  <si>
    <t>Sklop 1</t>
  </si>
  <si>
    <t>Sklop 2</t>
  </si>
  <si>
    <t>Sklop 3</t>
  </si>
  <si>
    <t>Sklop 4</t>
  </si>
  <si>
    <t>Sklop 5</t>
  </si>
  <si>
    <t>Sklop 6</t>
  </si>
  <si>
    <t>Sklop 7</t>
  </si>
  <si>
    <t>OPOMBA</t>
  </si>
  <si>
    <t>Meritve emisij v vodo in javno kanalizacijo za objekte ČN Slovenska Bistrica, ČN Pragersko, MKČN Šmartno na Pohorju in MKČN Makole, Vodarno Slovenska Bistrica in Odlagališče nenevarnih odpadkov CERO</t>
  </si>
  <si>
    <t>Meritve onesnaženosti podzemne vode za Odlagališče nenevarnih odpadkov CERO</t>
  </si>
  <si>
    <t>Meritve emisij v zrak na odlagališču nenevarnih Odpadkov Pragersko</t>
  </si>
  <si>
    <t>Obratovalni monitoring MKČN Šmartno na Pohorju z delnimi poročili</t>
  </si>
  <si>
    <t>Obratovalni monitoring Vodarna Slovenska Bistrica z delnimi poročili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</si>
</sst>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A8D0E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theme="8" tint="0.59999389629810485"/>
        <bgColor rgb="FFCCFFCC"/>
      </patternFill>
    </fill>
    <fill>
      <patternFill patternType="solid">
        <fgColor theme="7" tint="0.59999389629810485"/>
        <bgColor rgb="FFCCFFCC"/>
      </patternFill>
    </fill>
    <fill>
      <patternFill patternType="solid">
        <fgColor theme="5" tint="0.59999389629810485"/>
        <bgColor rgb="FFFFFF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142">
    <xf numFmtId="0" fontId="0" fillId="0" borderId="0" xfId="0"/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0" borderId="0" xfId="0" applyFont="1"/>
    <xf numFmtId="4" fontId="9" fillId="0" borderId="1" xfId="0" applyNumberFormat="1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justify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12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vertical="center" wrapText="1"/>
    </xf>
    <xf numFmtId="0" fontId="5" fillId="0" borderId="0" xfId="0" applyFont="1"/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7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/>
    <xf numFmtId="4" fontId="12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left" vertical="center" wrapText="1"/>
    </xf>
    <xf numFmtId="49" fontId="12" fillId="5" borderId="1" xfId="0" applyNumberFormat="1" applyFont="1" applyFill="1" applyBorder="1" applyAlignment="1">
      <alignment horizontal="left" vertical="center" wrapText="1"/>
    </xf>
    <xf numFmtId="0" fontId="12" fillId="5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0" xfId="0" applyFont="1" applyAlignment="1"/>
    <xf numFmtId="4" fontId="9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vertical="center" wrapText="1"/>
    </xf>
    <xf numFmtId="0" fontId="5" fillId="0" borderId="5" xfId="0" applyFont="1" applyBorder="1"/>
    <xf numFmtId="0" fontId="5" fillId="0" borderId="6" xfId="0" applyFont="1" applyBorder="1"/>
    <xf numFmtId="0" fontId="5" fillId="6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 indent="4"/>
    </xf>
    <xf numFmtId="0" fontId="5" fillId="0" borderId="0" xfId="0" applyFont="1" applyAlignment="1">
      <alignment horizontal="center"/>
    </xf>
    <xf numFmtId="0" fontId="5" fillId="6" borderId="4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3" xfId="0" applyFont="1" applyFill="1" applyBorder="1"/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 applyProtection="1">
      <alignment horizontal="right"/>
      <protection locked="0"/>
    </xf>
    <xf numFmtId="0" fontId="5" fillId="6" borderId="1" xfId="0" applyFont="1" applyFill="1" applyBorder="1"/>
    <xf numFmtId="0" fontId="5" fillId="0" borderId="1" xfId="0" applyFont="1" applyBorder="1"/>
    <xf numFmtId="0" fontId="5" fillId="7" borderId="1" xfId="0" applyFont="1" applyFill="1" applyBorder="1" applyAlignment="1">
      <alignment wrapText="1"/>
    </xf>
    <xf numFmtId="0" fontId="6" fillId="0" borderId="1" xfId="0" applyFont="1" applyBorder="1" applyAlignment="1">
      <alignment vertical="top"/>
    </xf>
    <xf numFmtId="0" fontId="5" fillId="6" borderId="1" xfId="0" applyFont="1" applyFill="1" applyBorder="1" applyAlignment="1">
      <alignment vertical="top" wrapText="1"/>
    </xf>
    <xf numFmtId="0" fontId="6" fillId="3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8" borderId="1" xfId="0" applyFont="1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4" fontId="6" fillId="7" borderId="1" xfId="0" applyNumberFormat="1" applyFont="1" applyFill="1" applyBorder="1" applyAlignment="1"/>
    <xf numFmtId="4" fontId="6" fillId="8" borderId="1" xfId="0" applyNumberFormat="1" applyFont="1" applyFill="1" applyBorder="1" applyAlignment="1"/>
    <xf numFmtId="4" fontId="6" fillId="9" borderId="1" xfId="0" applyNumberFormat="1" applyFont="1" applyFill="1" applyBorder="1" applyAlignment="1"/>
    <xf numFmtId="0" fontId="5" fillId="10" borderId="1" xfId="0" applyFont="1" applyFill="1" applyBorder="1" applyAlignment="1">
      <alignment wrapText="1"/>
    </xf>
    <xf numFmtId="0" fontId="6" fillId="11" borderId="1" xfId="0" applyFont="1" applyFill="1" applyBorder="1" applyAlignment="1">
      <alignment horizontal="center" wrapText="1"/>
    </xf>
    <xf numFmtId="0" fontId="5" fillId="6" borderId="7" xfId="0" applyFont="1" applyFill="1" applyBorder="1"/>
    <xf numFmtId="0" fontId="6" fillId="3" borderId="13" xfId="0" applyFont="1" applyFill="1" applyBorder="1"/>
    <xf numFmtId="0" fontId="6" fillId="3" borderId="14" xfId="0" applyFont="1" applyFill="1" applyBorder="1"/>
    <xf numFmtId="0" fontId="5" fillId="3" borderId="2" xfId="0" applyFont="1" applyFill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7" borderId="19" xfId="0" applyFont="1" applyFill="1" applyBorder="1" applyAlignment="1">
      <alignment wrapText="1"/>
    </xf>
    <xf numFmtId="0" fontId="6" fillId="3" borderId="2" xfId="0" applyFont="1" applyFill="1" applyBorder="1"/>
    <xf numFmtId="49" fontId="10" fillId="0" borderId="0" xfId="0" applyNumberFormat="1" applyFont="1" applyAlignment="1">
      <alignment horizontal="left" indent="4"/>
    </xf>
    <xf numFmtId="49" fontId="14" fillId="0" borderId="0" xfId="0" applyNumberFormat="1" applyFont="1" applyAlignment="1">
      <alignment horizontal="left" indent="4"/>
    </xf>
    <xf numFmtId="0" fontId="14" fillId="0" borderId="0" xfId="0" applyFont="1" applyAlignment="1">
      <alignment horizontal="left" indent="4"/>
    </xf>
    <xf numFmtId="4" fontId="0" fillId="0" borderId="1" xfId="0" applyNumberFormat="1" applyFont="1" applyBorder="1"/>
    <xf numFmtId="0" fontId="0" fillId="3" borderId="1" xfId="0" applyFont="1" applyFill="1" applyBorder="1"/>
    <xf numFmtId="4" fontId="0" fillId="3" borderId="1" xfId="0" applyNumberFormat="1" applyFont="1" applyFill="1" applyBorder="1"/>
    <xf numFmtId="4" fontId="0" fillId="5" borderId="1" xfId="0" applyNumberFormat="1" applyFont="1" applyFill="1" applyBorder="1"/>
    <xf numFmtId="4" fontId="0" fillId="0" borderId="0" xfId="0" applyNumberFormat="1" applyFont="1" applyAlignment="1">
      <alignment horizontal="right"/>
    </xf>
    <xf numFmtId="49" fontId="0" fillId="4" borderId="20" xfId="0" applyNumberFormat="1" applyFont="1" applyFill="1" applyBorder="1" applyAlignment="1" applyProtection="1">
      <alignment horizontal="left"/>
      <protection locked="0"/>
    </xf>
    <xf numFmtId="49" fontId="0" fillId="4" borderId="20" xfId="0" applyNumberFormat="1" applyFont="1" applyFill="1" applyBorder="1" applyProtection="1">
      <protection locked="0"/>
    </xf>
    <xf numFmtId="4" fontId="0" fillId="0" borderId="0" xfId="0" applyNumberFormat="1" applyFont="1" applyAlignment="1">
      <alignment horizontal="left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" fontId="8" fillId="1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3" borderId="1" xfId="0" applyFont="1" applyFill="1" applyBorder="1" applyAlignment="1">
      <alignment horizontal="center"/>
    </xf>
    <xf numFmtId="0" fontId="13" fillId="0" borderId="0" xfId="0" applyFont="1" applyAlignment="1">
      <alignment horizontal="justify" vertical="center" wrapText="1"/>
    </xf>
    <xf numFmtId="4" fontId="5" fillId="7" borderId="10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3">
    <cellStyle name="Navadno" xfId="0" builtinId="0"/>
    <cellStyle name="Navadno 2" xfId="1" xr:uid="{17BD208F-1ADD-4691-96B5-630D6BA9A915}"/>
    <cellStyle name="Valuta 2" xfId="2" xr:uid="{50A4DB7A-7102-482A-983C-7F69D1AC3B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899D-6C3E-4662-A69D-FFB040A3C373}">
  <dimension ref="A1:G15"/>
  <sheetViews>
    <sheetView tabSelected="1" zoomScaleNormal="100" workbookViewId="0">
      <selection activeCell="C1" sqref="C1"/>
    </sheetView>
  </sheetViews>
  <sheetFormatPr defaultColWidth="0" defaultRowHeight="14.4" zeroHeight="1" x14ac:dyDescent="0.3"/>
  <cols>
    <col min="1" max="1" width="5.33203125" style="3" bestFit="1" customWidth="1"/>
    <col min="2" max="2" width="6" style="3" customWidth="1"/>
    <col min="3" max="3" width="60" style="3" bestFit="1" customWidth="1"/>
    <col min="4" max="5" width="12.77734375" style="8" bestFit="1" customWidth="1"/>
    <col min="6" max="6" width="12.77734375" style="117" customWidth="1"/>
    <col min="7" max="7" width="3.88671875" style="3" customWidth="1"/>
    <col min="8" max="16384" width="13.44140625" style="3" hidden="1"/>
  </cols>
  <sheetData>
    <row r="1" spans="1:6" x14ac:dyDescent="0.3">
      <c r="A1" s="3" t="s">
        <v>185</v>
      </c>
      <c r="C1" s="115"/>
    </row>
    <row r="2" spans="1:6" x14ac:dyDescent="0.3">
      <c r="A2" s="3" t="s">
        <v>186</v>
      </c>
      <c r="C2" s="115"/>
      <c r="D2" s="114" t="s">
        <v>187</v>
      </c>
      <c r="E2" s="116"/>
      <c r="F2" s="118"/>
    </row>
    <row r="3" spans="1:6" x14ac:dyDescent="0.3"/>
    <row r="4" spans="1:6" x14ac:dyDescent="0.3">
      <c r="A4" s="125" t="s">
        <v>51</v>
      </c>
      <c r="B4" s="126"/>
      <c r="C4" s="5" t="s">
        <v>58</v>
      </c>
      <c r="D4" s="7" t="s">
        <v>52</v>
      </c>
      <c r="E4" s="38" t="s">
        <v>53</v>
      </c>
      <c r="F4" s="119" t="s">
        <v>195</v>
      </c>
    </row>
    <row r="5" spans="1:6" ht="43.2" x14ac:dyDescent="0.3">
      <c r="A5" s="123" t="s">
        <v>188</v>
      </c>
      <c r="B5" s="124"/>
      <c r="C5" s="2" t="s">
        <v>196</v>
      </c>
      <c r="D5" s="4">
        <f>+'Sklop 1'!E18</f>
        <v>0</v>
      </c>
      <c r="E5" s="4">
        <f>+'Sklop 1'!E19</f>
        <v>0</v>
      </c>
      <c r="F5" s="120" t="str">
        <f>IF((D5+E5)&gt;0,"","Ne ponujamo")</f>
        <v>Ne ponujamo</v>
      </c>
    </row>
    <row r="6" spans="1:6" x14ac:dyDescent="0.3">
      <c r="A6" s="123" t="s">
        <v>189</v>
      </c>
      <c r="B6" s="124"/>
      <c r="C6" s="2" t="s">
        <v>54</v>
      </c>
      <c r="D6" s="1">
        <f>+'Sklop 2'!F8</f>
        <v>0</v>
      </c>
      <c r="E6" s="1">
        <f>+'Sklop 2'!F9</f>
        <v>0</v>
      </c>
      <c r="F6" s="120" t="str">
        <f t="shared" ref="F6:F11" si="0">IF((D6+E6)&gt;0,"","Ne ponujamo")</f>
        <v>Ne ponujamo</v>
      </c>
    </row>
    <row r="7" spans="1:6" ht="28.8" x14ac:dyDescent="0.3">
      <c r="A7" s="123" t="s">
        <v>190</v>
      </c>
      <c r="B7" s="124"/>
      <c r="C7" s="2" t="s">
        <v>197</v>
      </c>
      <c r="D7" s="1">
        <f>+'Sklop 3'!E4</f>
        <v>0</v>
      </c>
      <c r="E7" s="1">
        <f>+'Sklop 3'!E5</f>
        <v>0</v>
      </c>
      <c r="F7" s="120" t="str">
        <f t="shared" si="0"/>
        <v>Ne ponujamo</v>
      </c>
    </row>
    <row r="8" spans="1:6" ht="28.8" x14ac:dyDescent="0.3">
      <c r="A8" s="123" t="s">
        <v>191</v>
      </c>
      <c r="B8" s="124"/>
      <c r="C8" s="2" t="s">
        <v>57</v>
      </c>
      <c r="D8" s="1">
        <f>+'Sklop 4'!E8</f>
        <v>0</v>
      </c>
      <c r="E8" s="1">
        <f>+'Sklop 4'!E9</f>
        <v>0</v>
      </c>
      <c r="F8" s="120" t="str">
        <f t="shared" si="0"/>
        <v>Ne ponujamo</v>
      </c>
    </row>
    <row r="9" spans="1:6" x14ac:dyDescent="0.3">
      <c r="A9" s="123" t="s">
        <v>192</v>
      </c>
      <c r="B9" s="124"/>
      <c r="C9" s="2" t="s">
        <v>198</v>
      </c>
      <c r="D9" s="1">
        <f>+'Sklop 5'!E5</f>
        <v>0</v>
      </c>
      <c r="E9" s="1">
        <f>+'Sklop 5'!E6</f>
        <v>0</v>
      </c>
      <c r="F9" s="120" t="str">
        <f t="shared" si="0"/>
        <v>Ne ponujamo</v>
      </c>
    </row>
    <row r="10" spans="1:6" x14ac:dyDescent="0.3">
      <c r="A10" s="123" t="s">
        <v>193</v>
      </c>
      <c r="B10" s="124"/>
      <c r="C10" s="2" t="s">
        <v>56</v>
      </c>
      <c r="D10" s="1">
        <f>+'Sklop 6'!E4</f>
        <v>0</v>
      </c>
      <c r="E10" s="1">
        <f>+'Sklop 6'!E5</f>
        <v>0</v>
      </c>
      <c r="F10" s="120" t="str">
        <f t="shared" si="0"/>
        <v>Ne ponujamo</v>
      </c>
    </row>
    <row r="11" spans="1:6" x14ac:dyDescent="0.3">
      <c r="A11" s="123" t="s">
        <v>194</v>
      </c>
      <c r="B11" s="124"/>
      <c r="C11" s="2" t="s">
        <v>55</v>
      </c>
      <c r="D11" s="1">
        <f>+'Sklop 7'!C127</f>
        <v>0</v>
      </c>
      <c r="E11" s="1">
        <f>+'Sklop 7'!C128</f>
        <v>0</v>
      </c>
      <c r="F11" s="120" t="str">
        <f t="shared" si="0"/>
        <v>Ne ponujamo</v>
      </c>
    </row>
    <row r="12" spans="1:6" x14ac:dyDescent="0.3">
      <c r="A12" s="125"/>
      <c r="B12" s="126"/>
      <c r="C12" s="5" t="s">
        <v>47</v>
      </c>
      <c r="D12" s="6">
        <f>SUM(D5:D11)</f>
        <v>0</v>
      </c>
      <c r="E12" s="39">
        <f>SUM(E5:E11)</f>
        <v>0</v>
      </c>
      <c r="F12" s="121"/>
    </row>
    <row r="13" spans="1:6" x14ac:dyDescent="0.3">
      <c r="A13" s="127"/>
      <c r="B13" s="128"/>
      <c r="C13" s="61" t="s">
        <v>183</v>
      </c>
      <c r="D13" s="110">
        <f>ROUND(D12*22%,2)</f>
        <v>0</v>
      </c>
      <c r="E13" s="110">
        <f>ROUND(E12*22%,2)</f>
        <v>0</v>
      </c>
      <c r="F13" s="122"/>
    </row>
    <row r="14" spans="1:6" x14ac:dyDescent="0.3">
      <c r="A14" s="129"/>
      <c r="B14" s="130"/>
      <c r="C14" s="111" t="s">
        <v>184</v>
      </c>
      <c r="D14" s="112">
        <f>+D12+D13</f>
        <v>0</v>
      </c>
      <c r="E14" s="113">
        <f>+E12+E13</f>
        <v>0</v>
      </c>
      <c r="F14" s="122"/>
    </row>
    <row r="15" spans="1:6" x14ac:dyDescent="0.3"/>
  </sheetData>
  <sheetProtection algorithmName="SHA-512" hashValue="cmF2/Pkdi9A1S+PRDfbvmW2FcT9sytEnu0dkgb9EXBg7VEOsPeIxPznc7cK9yPS5mHKT8DSSrrRV/2OIUjm7ig==" saltValue="wa5/2nM6BAJ1E+ZVlqDGDA==" spinCount="100000" sheet="1" objects="1" scenarios="1" selectLockedCells="1"/>
  <mergeCells count="11">
    <mergeCell ref="A10:B10"/>
    <mergeCell ref="A11:B11"/>
    <mergeCell ref="A12:B12"/>
    <mergeCell ref="A13:B13"/>
    <mergeCell ref="A14:B14"/>
    <mergeCell ref="A9:B9"/>
    <mergeCell ref="A4:B4"/>
    <mergeCell ref="A5:B5"/>
    <mergeCell ref="A6:B6"/>
    <mergeCell ref="A7:B7"/>
    <mergeCell ref="A8:B8"/>
  </mergeCells>
  <phoneticPr fontId="15" type="noConversion"/>
  <printOptions horizontalCentered="1"/>
  <pageMargins left="0.70866141732283472" right="0.70866141732283472" top="1.1811023622047245" bottom="0.74803149606299213" header="0.59055118110236227" footer="0.31496062992125984"/>
  <pageSetup paperSize="9" orientation="landscape" r:id="rId1"/>
  <headerFooter>
    <oddHeader>&amp;C&amp;"Calibri,Krepko"&amp;12IZVEDBA MERITEV IN ANALIZ ZA OBJEKTE V UPRAVLJANJU KOMUNALE SLOVENSKA BISTRICA d.o.o. za leto 2021 in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MK22"/>
  <sheetViews>
    <sheetView zoomScaleNormal="100" workbookViewId="0">
      <selection activeCell="D2" sqref="D2"/>
    </sheetView>
  </sheetViews>
  <sheetFormatPr defaultColWidth="0" defaultRowHeight="14.4" zeroHeight="1" x14ac:dyDescent="0.3"/>
  <cols>
    <col min="1" max="1" width="4.6640625" style="10" bestFit="1" customWidth="1"/>
    <col min="2" max="2" width="36.6640625" style="10" customWidth="1"/>
    <col min="3" max="3" width="7.44140625" style="14" bestFit="1" customWidth="1"/>
    <col min="4" max="4" width="12.109375" style="27" bestFit="1" customWidth="1"/>
    <col min="5" max="5" width="14.109375" style="27" bestFit="1" customWidth="1"/>
    <col min="6" max="6" width="2.88671875" style="10" customWidth="1"/>
    <col min="7" max="7" width="31.44140625" style="10" hidden="1" customWidth="1"/>
    <col min="8" max="8" width="0.109375" style="10" hidden="1" customWidth="1"/>
    <col min="9" max="1025" width="8.6640625" style="10" hidden="1" customWidth="1"/>
    <col min="1026" max="16384" width="8.88671875" style="10" hidden="1"/>
  </cols>
  <sheetData>
    <row r="1" spans="1:10" ht="28.8" x14ac:dyDescent="0.3">
      <c r="A1" s="40" t="s">
        <v>19</v>
      </c>
      <c r="B1" s="41" t="s">
        <v>6</v>
      </c>
      <c r="C1" s="42" t="s">
        <v>59</v>
      </c>
      <c r="D1" s="43" t="s">
        <v>60</v>
      </c>
      <c r="E1" s="43" t="s">
        <v>61</v>
      </c>
      <c r="F1" s="17"/>
      <c r="G1" s="17"/>
      <c r="H1" s="9"/>
      <c r="I1" s="9"/>
      <c r="J1" s="9"/>
    </row>
    <row r="2" spans="1:10" ht="28.8" x14ac:dyDescent="0.3">
      <c r="A2" s="21" t="s">
        <v>0</v>
      </c>
      <c r="B2" s="18" t="s">
        <v>10</v>
      </c>
      <c r="C2" s="19">
        <v>12</v>
      </c>
      <c r="D2" s="37"/>
      <c r="E2" s="28">
        <f>ROUND(C2*D2,2)</f>
        <v>0</v>
      </c>
      <c r="F2" s="20"/>
      <c r="G2" s="20"/>
      <c r="H2" s="9"/>
      <c r="I2" s="9"/>
      <c r="J2" s="9"/>
    </row>
    <row r="3" spans="1:10" ht="28.8" x14ac:dyDescent="0.3">
      <c r="A3" s="21" t="s">
        <v>7</v>
      </c>
      <c r="B3" s="18" t="s">
        <v>9</v>
      </c>
      <c r="C3" s="19">
        <v>1</v>
      </c>
      <c r="D3" s="37"/>
      <c r="E3" s="28">
        <f t="shared" ref="E3:E17" si="0">ROUND(C3*D3,2)</f>
        <v>0</v>
      </c>
      <c r="F3" s="20"/>
      <c r="G3" s="20"/>
      <c r="H3" s="9"/>
      <c r="I3" s="9"/>
      <c r="J3" s="9"/>
    </row>
    <row r="4" spans="1:10" ht="28.8" x14ac:dyDescent="0.3">
      <c r="A4" s="21" t="s">
        <v>1</v>
      </c>
      <c r="B4" s="18" t="s">
        <v>11</v>
      </c>
      <c r="C4" s="19">
        <v>4</v>
      </c>
      <c r="D4" s="37"/>
      <c r="E4" s="28">
        <f t="shared" si="0"/>
        <v>0</v>
      </c>
      <c r="F4" s="20"/>
      <c r="G4" s="20"/>
      <c r="H4" s="9"/>
      <c r="I4" s="9"/>
      <c r="J4" s="9"/>
    </row>
    <row r="5" spans="1:10" ht="28.8" x14ac:dyDescent="0.3">
      <c r="A5" s="21" t="s">
        <v>12</v>
      </c>
      <c r="B5" s="18" t="s">
        <v>9</v>
      </c>
      <c r="C5" s="19">
        <v>1</v>
      </c>
      <c r="D5" s="37"/>
      <c r="E5" s="28">
        <f t="shared" si="0"/>
        <v>0</v>
      </c>
      <c r="F5" s="20"/>
      <c r="G5" s="20"/>
      <c r="H5" s="9"/>
      <c r="I5" s="9"/>
      <c r="J5" s="9"/>
    </row>
    <row r="6" spans="1:10" ht="28.8" x14ac:dyDescent="0.3">
      <c r="A6" s="23" t="s">
        <v>2</v>
      </c>
      <c r="B6" s="18" t="s">
        <v>24</v>
      </c>
      <c r="C6" s="19">
        <v>2</v>
      </c>
      <c r="D6" s="37"/>
      <c r="E6" s="28">
        <f t="shared" si="0"/>
        <v>0</v>
      </c>
      <c r="F6" s="22"/>
      <c r="G6" s="22"/>
      <c r="H6" s="9"/>
      <c r="I6" s="9"/>
      <c r="J6" s="9"/>
    </row>
    <row r="7" spans="1:10" ht="28.8" x14ac:dyDescent="0.3">
      <c r="A7" s="23" t="s">
        <v>13</v>
      </c>
      <c r="B7" s="18" t="s">
        <v>9</v>
      </c>
      <c r="C7" s="19">
        <v>1</v>
      </c>
      <c r="D7" s="37"/>
      <c r="E7" s="28">
        <f t="shared" si="0"/>
        <v>0</v>
      </c>
      <c r="F7" s="22"/>
      <c r="G7" s="22"/>
      <c r="H7" s="9"/>
      <c r="I7" s="9"/>
      <c r="J7" s="9"/>
    </row>
    <row r="8" spans="1:10" ht="28.8" x14ac:dyDescent="0.3">
      <c r="A8" s="23" t="s">
        <v>3</v>
      </c>
      <c r="B8" s="141" t="s">
        <v>199</v>
      </c>
      <c r="C8" s="19">
        <v>2</v>
      </c>
      <c r="D8" s="37"/>
      <c r="E8" s="28">
        <f t="shared" si="0"/>
        <v>0</v>
      </c>
      <c r="F8" s="22"/>
      <c r="G8" s="22"/>
      <c r="H8" s="9"/>
      <c r="I8" s="9"/>
      <c r="J8" s="9"/>
    </row>
    <row r="9" spans="1:10" ht="28.8" x14ac:dyDescent="0.3">
      <c r="A9" s="23" t="s">
        <v>32</v>
      </c>
      <c r="B9" s="18" t="s">
        <v>9</v>
      </c>
      <c r="C9" s="19">
        <v>1</v>
      </c>
      <c r="D9" s="37"/>
      <c r="E9" s="28">
        <f t="shared" si="0"/>
        <v>0</v>
      </c>
      <c r="F9" s="22"/>
      <c r="G9" s="22"/>
      <c r="H9" s="9"/>
      <c r="I9" s="9"/>
      <c r="J9" s="9"/>
    </row>
    <row r="10" spans="1:10" ht="28.8" x14ac:dyDescent="0.3">
      <c r="A10" s="23" t="s">
        <v>4</v>
      </c>
      <c r="B10" s="141" t="s">
        <v>200</v>
      </c>
      <c r="C10" s="19">
        <v>4</v>
      </c>
      <c r="D10" s="37"/>
      <c r="E10" s="28">
        <f t="shared" si="0"/>
        <v>0</v>
      </c>
      <c r="F10" s="22"/>
      <c r="G10" s="22"/>
      <c r="H10" s="9"/>
      <c r="I10" s="9"/>
      <c r="J10" s="9"/>
    </row>
    <row r="11" spans="1:10" ht="28.8" x14ac:dyDescent="0.3">
      <c r="A11" s="21" t="s">
        <v>5</v>
      </c>
      <c r="B11" s="18" t="s">
        <v>9</v>
      </c>
      <c r="C11" s="19">
        <v>1</v>
      </c>
      <c r="D11" s="37"/>
      <c r="E11" s="28">
        <f t="shared" si="0"/>
        <v>0</v>
      </c>
      <c r="F11" s="20"/>
      <c r="G11" s="20"/>
      <c r="H11" s="9"/>
      <c r="I11" s="9"/>
      <c r="J11" s="9"/>
    </row>
    <row r="12" spans="1:10" ht="28.8" x14ac:dyDescent="0.3">
      <c r="A12" s="23" t="s">
        <v>33</v>
      </c>
      <c r="B12" s="18" t="s">
        <v>22</v>
      </c>
      <c r="C12" s="19">
        <v>4</v>
      </c>
      <c r="D12" s="37"/>
      <c r="E12" s="28">
        <f t="shared" si="0"/>
        <v>0</v>
      </c>
      <c r="F12" s="11"/>
      <c r="G12" s="11"/>
      <c r="H12" s="9"/>
      <c r="I12" s="9"/>
      <c r="J12" s="9"/>
    </row>
    <row r="13" spans="1:10" ht="28.8" x14ac:dyDescent="0.3">
      <c r="A13" s="23" t="s">
        <v>34</v>
      </c>
      <c r="B13" s="18" t="s">
        <v>23</v>
      </c>
      <c r="C13" s="19">
        <v>2</v>
      </c>
      <c r="D13" s="37"/>
      <c r="E13" s="28">
        <f t="shared" si="0"/>
        <v>0</v>
      </c>
    </row>
    <row r="14" spans="1:10" ht="28.8" x14ac:dyDescent="0.3">
      <c r="A14" s="21" t="s">
        <v>35</v>
      </c>
      <c r="B14" s="18" t="s">
        <v>25</v>
      </c>
      <c r="C14" s="19">
        <v>1</v>
      </c>
      <c r="D14" s="37"/>
      <c r="E14" s="28">
        <f t="shared" si="0"/>
        <v>0</v>
      </c>
    </row>
    <row r="15" spans="1:10" ht="28.8" x14ac:dyDescent="0.3">
      <c r="A15" s="21" t="s">
        <v>36</v>
      </c>
      <c r="B15" s="18" t="s">
        <v>26</v>
      </c>
      <c r="C15" s="19">
        <v>2</v>
      </c>
      <c r="D15" s="37"/>
      <c r="E15" s="28">
        <f t="shared" si="0"/>
        <v>0</v>
      </c>
    </row>
    <row r="16" spans="1:10" ht="28.8" x14ac:dyDescent="0.3">
      <c r="A16" s="23" t="s">
        <v>37</v>
      </c>
      <c r="B16" s="18" t="s">
        <v>27</v>
      </c>
      <c r="C16" s="19">
        <v>2</v>
      </c>
      <c r="D16" s="37"/>
      <c r="E16" s="28">
        <f t="shared" si="0"/>
        <v>0</v>
      </c>
    </row>
    <row r="17" spans="1:5" ht="31.8" customHeight="1" x14ac:dyDescent="0.3">
      <c r="A17" s="24" t="s">
        <v>38</v>
      </c>
      <c r="B17" s="18" t="s">
        <v>39</v>
      </c>
      <c r="C17" s="25">
        <v>1</v>
      </c>
      <c r="D17" s="37"/>
      <c r="E17" s="28">
        <f t="shared" si="0"/>
        <v>0</v>
      </c>
    </row>
    <row r="18" spans="1:5" x14ac:dyDescent="0.3">
      <c r="A18" s="34" t="s">
        <v>42</v>
      </c>
      <c r="B18" s="29" t="s">
        <v>63</v>
      </c>
      <c r="C18" s="30"/>
      <c r="D18" s="26"/>
      <c r="E18" s="26">
        <f>SUM(E2:E17)</f>
        <v>0</v>
      </c>
    </row>
    <row r="19" spans="1:5" x14ac:dyDescent="0.3">
      <c r="A19" s="35" t="s">
        <v>41</v>
      </c>
      <c r="B19" s="31" t="s">
        <v>62</v>
      </c>
      <c r="C19" s="32"/>
      <c r="D19" s="33"/>
      <c r="E19" s="33">
        <f>+E18</f>
        <v>0</v>
      </c>
    </row>
    <row r="20" spans="1:5" x14ac:dyDescent="0.3"/>
    <row r="21" spans="1:5" x14ac:dyDescent="0.3">
      <c r="B21" s="10" t="s">
        <v>40</v>
      </c>
    </row>
    <row r="22" spans="1:5" x14ac:dyDescent="0.3"/>
  </sheetData>
  <sheetProtection algorithmName="SHA-512" hashValue="bWCTb5CF7iBiyWjv6neIZxZObjzC1thIjfi68wg+MWeT1jpMIAOIrgXsKUdcZMsDbBVNxlmQ4vd2EwDTNKQNSQ==" saltValue="oF6OQPcc8xgRz8E0w75FIQ==" spinCount="100000" sheet="1" objects="1" scenarios="1" selectLockedCells="1"/>
  <printOptions horizontalCentered="1"/>
  <pageMargins left="0.51181102362204722" right="0.51181102362204722" top="1.1811023622047245" bottom="0.35433070866141736" header="0.78740157480314965" footer="0.51181102362204722"/>
  <pageSetup paperSize="9" firstPageNumber="0" orientation="portrait" horizontalDpi="300" verticalDpi="300" r:id="rId1"/>
  <headerFooter>
    <oddHeader>&amp;L&amp;F
&amp;CSklop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0615F-2F0E-469F-9D90-EE4C7508B4AC}">
  <sheetPr>
    <tabColor rgb="FFFFC000"/>
  </sheetPr>
  <dimension ref="A1:G10"/>
  <sheetViews>
    <sheetView zoomScaleNormal="100" workbookViewId="0">
      <selection activeCell="E2" sqref="E2"/>
    </sheetView>
  </sheetViews>
  <sheetFormatPr defaultColWidth="0" defaultRowHeight="14.4" zeroHeight="1" x14ac:dyDescent="0.3"/>
  <cols>
    <col min="1" max="1" width="4.44140625" style="10" bestFit="1" customWidth="1"/>
    <col min="2" max="2" width="31.21875" style="10" bestFit="1" customWidth="1"/>
    <col min="3" max="3" width="11.44140625" style="10" bestFit="1" customWidth="1"/>
    <col min="4" max="4" width="7.44140625" style="10" bestFit="1" customWidth="1"/>
    <col min="5" max="5" width="12.109375" style="46" bestFit="1" customWidth="1"/>
    <col min="6" max="6" width="14.109375" style="46" bestFit="1" customWidth="1"/>
    <col min="7" max="7" width="2.6640625" style="10" customWidth="1"/>
    <col min="8" max="16384" width="8.88671875" style="10" hidden="1"/>
  </cols>
  <sheetData>
    <row r="1" spans="1:6" ht="28.8" x14ac:dyDescent="0.3">
      <c r="A1" s="52" t="s">
        <v>19</v>
      </c>
      <c r="B1" s="29" t="s">
        <v>6</v>
      </c>
      <c r="C1" s="29" t="s">
        <v>48</v>
      </c>
      <c r="D1" s="50" t="s">
        <v>59</v>
      </c>
      <c r="E1" s="51" t="s">
        <v>60</v>
      </c>
      <c r="F1" s="51" t="s">
        <v>61</v>
      </c>
    </row>
    <row r="2" spans="1:6" ht="28.8" x14ac:dyDescent="0.3">
      <c r="A2" s="21" t="s">
        <v>0</v>
      </c>
      <c r="B2" s="18" t="s">
        <v>43</v>
      </c>
      <c r="C2" s="21" t="s">
        <v>45</v>
      </c>
      <c r="D2" s="19">
        <v>1</v>
      </c>
      <c r="E2" s="37"/>
      <c r="F2" s="28">
        <f>ROUND(D2*E2,2)</f>
        <v>0</v>
      </c>
    </row>
    <row r="3" spans="1:6" ht="28.8" x14ac:dyDescent="0.3">
      <c r="A3" s="21" t="s">
        <v>1</v>
      </c>
      <c r="B3" s="18" t="s">
        <v>44</v>
      </c>
      <c r="C3" s="21" t="s">
        <v>45</v>
      </c>
      <c r="D3" s="19">
        <v>1</v>
      </c>
      <c r="E3" s="37"/>
      <c r="F3" s="28">
        <f t="shared" ref="F3:F7" si="0">ROUND(D3*E3,2)</f>
        <v>0</v>
      </c>
    </row>
    <row r="4" spans="1:6" ht="28.8" x14ac:dyDescent="0.3">
      <c r="A4" s="21" t="s">
        <v>2</v>
      </c>
      <c r="B4" s="18" t="s">
        <v>64</v>
      </c>
      <c r="C4" s="21" t="s">
        <v>46</v>
      </c>
      <c r="D4" s="19">
        <v>1</v>
      </c>
      <c r="E4" s="37"/>
      <c r="F4" s="28">
        <f t="shared" si="0"/>
        <v>0</v>
      </c>
    </row>
    <row r="5" spans="1:6" ht="28.8" x14ac:dyDescent="0.3">
      <c r="A5" s="21" t="s">
        <v>3</v>
      </c>
      <c r="B5" s="18" t="s">
        <v>67</v>
      </c>
      <c r="C5" s="21" t="s">
        <v>46</v>
      </c>
      <c r="D5" s="19">
        <v>1</v>
      </c>
      <c r="E5" s="37"/>
      <c r="F5" s="28">
        <f t="shared" si="0"/>
        <v>0</v>
      </c>
    </row>
    <row r="6" spans="1:6" ht="28.8" x14ac:dyDescent="0.3">
      <c r="A6" s="21" t="s">
        <v>4</v>
      </c>
      <c r="B6" s="44" t="s">
        <v>65</v>
      </c>
      <c r="C6" s="21" t="s">
        <v>46</v>
      </c>
      <c r="D6" s="25">
        <v>1</v>
      </c>
      <c r="E6" s="37"/>
      <c r="F6" s="28">
        <f t="shared" si="0"/>
        <v>0</v>
      </c>
    </row>
    <row r="7" spans="1:6" ht="28.8" x14ac:dyDescent="0.3">
      <c r="A7" s="21" t="s">
        <v>14</v>
      </c>
      <c r="B7" s="44" t="s">
        <v>66</v>
      </c>
      <c r="C7" s="21" t="s">
        <v>46</v>
      </c>
      <c r="D7" s="25">
        <v>1</v>
      </c>
      <c r="E7" s="37"/>
      <c r="F7" s="28">
        <f t="shared" si="0"/>
        <v>0</v>
      </c>
    </row>
    <row r="8" spans="1:6" x14ac:dyDescent="0.3">
      <c r="A8" s="48" t="s">
        <v>42</v>
      </c>
      <c r="B8" s="29" t="s">
        <v>63</v>
      </c>
      <c r="C8" s="49"/>
      <c r="D8" s="49"/>
      <c r="E8" s="45"/>
      <c r="F8" s="45">
        <f>+F2+F3</f>
        <v>0</v>
      </c>
    </row>
    <row r="9" spans="1:6" x14ac:dyDescent="0.3">
      <c r="A9" s="57" t="s">
        <v>41</v>
      </c>
      <c r="B9" s="56" t="s">
        <v>62</v>
      </c>
      <c r="C9" s="58"/>
      <c r="D9" s="58"/>
      <c r="E9" s="55"/>
      <c r="F9" s="55">
        <f>+F4+F5+F6+F7</f>
        <v>0</v>
      </c>
    </row>
    <row r="10" spans="1:6" x14ac:dyDescent="0.3"/>
  </sheetData>
  <sheetProtection algorithmName="SHA-512" hashValue="0DAjTXJdWSkrnbD6k8UV68t+VXr52fx7w/IobO6F2GM1LCIeRSftNpsUnaetJKw+XhRsuwq1hiq7DW988ZKgqQ==" saltValue="heEni0Rq6JxTIUrgNY+I8A==" spinCount="100000" sheet="1" objects="1" scenarios="1" selectLockedCells="1"/>
  <printOptions horizontalCentered="1"/>
  <pageMargins left="0.51181102362204722" right="0.70866141732283472" top="1.1811023622047245" bottom="0.74803149606299213" header="0.78740157480314965" footer="0.31496062992125984"/>
  <pageSetup paperSize="9" orientation="portrait" r:id="rId1"/>
  <headerFooter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8"/>
  <sheetViews>
    <sheetView zoomScaleNormal="100" workbookViewId="0">
      <selection activeCell="D3" sqref="D3"/>
    </sheetView>
  </sheetViews>
  <sheetFormatPr defaultColWidth="0" defaultRowHeight="14.4" zeroHeight="1" x14ac:dyDescent="0.3"/>
  <cols>
    <col min="1" max="1" width="4.6640625" style="10" bestFit="1" customWidth="1"/>
    <col min="2" max="2" width="35.109375" style="10" customWidth="1"/>
    <col min="3" max="3" width="7.44140625" style="10" bestFit="1" customWidth="1"/>
    <col min="4" max="4" width="12.109375" style="14" bestFit="1" customWidth="1"/>
    <col min="5" max="5" width="14.109375" style="14" bestFit="1" customWidth="1"/>
    <col min="6" max="6" width="2.88671875" style="10" customWidth="1"/>
    <col min="7" max="16384" width="8.88671875" style="10" hidden="1"/>
  </cols>
  <sheetData>
    <row r="1" spans="1:5" ht="28.8" x14ac:dyDescent="0.3">
      <c r="A1" s="40" t="s">
        <v>68</v>
      </c>
      <c r="B1" s="41" t="s">
        <v>6</v>
      </c>
      <c r="C1" s="42" t="s">
        <v>59</v>
      </c>
      <c r="D1" s="43" t="s">
        <v>60</v>
      </c>
      <c r="E1" s="43" t="s">
        <v>61</v>
      </c>
    </row>
    <row r="2" spans="1:5" ht="28.8" x14ac:dyDescent="0.3">
      <c r="A2" s="21" t="s">
        <v>0</v>
      </c>
      <c r="B2" s="18" t="s">
        <v>17</v>
      </c>
      <c r="C2" s="19">
        <v>2</v>
      </c>
      <c r="D2" s="37"/>
      <c r="E2" s="28">
        <f>ROUND(C2*D2,2)</f>
        <v>0</v>
      </c>
    </row>
    <row r="3" spans="1:5" ht="28.8" x14ac:dyDescent="0.3">
      <c r="A3" s="21" t="s">
        <v>7</v>
      </c>
      <c r="B3" s="18" t="s">
        <v>8</v>
      </c>
      <c r="C3" s="19">
        <v>1</v>
      </c>
      <c r="D3" s="37"/>
      <c r="E3" s="28">
        <f>ROUND(C3*D3,2)</f>
        <v>0</v>
      </c>
    </row>
    <row r="4" spans="1:5" x14ac:dyDescent="0.3">
      <c r="A4" s="48" t="s">
        <v>1</v>
      </c>
      <c r="B4" s="29" t="s">
        <v>63</v>
      </c>
      <c r="C4" s="59"/>
      <c r="D4" s="60"/>
      <c r="E4" s="60">
        <f>SUM(E2:E3)</f>
        <v>0</v>
      </c>
    </row>
    <row r="5" spans="1:5" x14ac:dyDescent="0.3">
      <c r="A5" s="53" t="s">
        <v>2</v>
      </c>
      <c r="B5" s="31" t="s">
        <v>62</v>
      </c>
      <c r="C5" s="54"/>
      <c r="D5" s="55"/>
      <c r="E5" s="55">
        <f>+E4</f>
        <v>0</v>
      </c>
    </row>
    <row r="6" spans="1:5" x14ac:dyDescent="0.3"/>
    <row r="7" spans="1:5" x14ac:dyDescent="0.3">
      <c r="B7" s="10" t="s">
        <v>40</v>
      </c>
    </row>
    <row r="8" spans="1:5" x14ac:dyDescent="0.3"/>
  </sheetData>
  <sheetProtection algorithmName="SHA-512" hashValue="lEoqVkwd2SAaYKvgyT6upmjMxTImQdH/pHDA1awRXrNL6hs3k2/aLzhU8f9pJA3xD9p43YCLyTHXKTt7bLicAA==" saltValue="KGEVJpuAQG0+Urifav9hnA==" spinCount="100000" sheet="1" objects="1" scenarios="1" selectLockedCells="1"/>
  <printOptions horizontalCentered="1"/>
  <pageMargins left="0.51181102362204722" right="0.78740157480314965" top="1.1811023622047245" bottom="1.0629921259842521" header="0.78740157480314965" footer="0.78740157480314965"/>
  <pageSetup paperSize="9" firstPageNumber="0" orientation="portrait" horizontalDpi="300" verticalDpi="300" r:id="rId1"/>
  <headerFooter>
    <oddHeader xml:space="preserve">&amp;L&amp;F&amp;C&amp;"-,Običajno"&amp;A&amp;R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MK12"/>
  <sheetViews>
    <sheetView zoomScaleNormal="100" workbookViewId="0">
      <selection activeCell="D7" sqref="D7"/>
    </sheetView>
  </sheetViews>
  <sheetFormatPr defaultColWidth="0" defaultRowHeight="14.4" zeroHeight="1" x14ac:dyDescent="0.3"/>
  <cols>
    <col min="1" max="1" width="4.6640625" style="63" bestFit="1" customWidth="1"/>
    <col min="2" max="2" width="45.6640625" style="3" customWidth="1"/>
    <col min="3" max="3" width="7.44140625" style="3" bestFit="1" customWidth="1"/>
    <col min="4" max="4" width="12.109375" style="64" bestFit="1" customWidth="1"/>
    <col min="5" max="5" width="14.109375" style="64" bestFit="1" customWidth="1"/>
    <col min="6" max="6" width="2.5546875" style="3" customWidth="1"/>
    <col min="7" max="7" width="16.109375" style="3" hidden="1" customWidth="1"/>
    <col min="8" max="1025" width="8.6640625" style="3" hidden="1" customWidth="1"/>
    <col min="1026" max="16384" width="8.88671875" style="3" hidden="1"/>
  </cols>
  <sheetData>
    <row r="1" spans="1:5" ht="28.8" x14ac:dyDescent="0.3">
      <c r="A1" s="65" t="s">
        <v>68</v>
      </c>
      <c r="B1" s="41" t="s">
        <v>6</v>
      </c>
      <c r="C1" s="42" t="s">
        <v>59</v>
      </c>
      <c r="D1" s="47" t="s">
        <v>60</v>
      </c>
      <c r="E1" s="47" t="s">
        <v>61</v>
      </c>
    </row>
    <row r="2" spans="1:5" ht="28.8" x14ac:dyDescent="0.3">
      <c r="A2" s="23" t="s">
        <v>0</v>
      </c>
      <c r="B2" s="18" t="s">
        <v>29</v>
      </c>
      <c r="C2" s="19">
        <v>2</v>
      </c>
      <c r="D2" s="37"/>
      <c r="E2" s="28">
        <f>ROUND(C2*D2,2)</f>
        <v>0</v>
      </c>
    </row>
    <row r="3" spans="1:5" x14ac:dyDescent="0.3">
      <c r="A3" s="23" t="s">
        <v>7</v>
      </c>
      <c r="B3" s="18" t="s">
        <v>15</v>
      </c>
      <c r="C3" s="19">
        <v>1</v>
      </c>
      <c r="D3" s="37"/>
      <c r="E3" s="28">
        <f t="shared" ref="E3:E7" si="0">ROUND(C3*D3,2)</f>
        <v>0</v>
      </c>
    </row>
    <row r="4" spans="1:5" x14ac:dyDescent="0.3">
      <c r="A4" s="62" t="s">
        <v>1</v>
      </c>
      <c r="B4" s="18" t="s">
        <v>30</v>
      </c>
      <c r="C4" s="19">
        <v>8</v>
      </c>
      <c r="D4" s="37"/>
      <c r="E4" s="28">
        <f t="shared" si="0"/>
        <v>0</v>
      </c>
    </row>
    <row r="5" spans="1:5" x14ac:dyDescent="0.3">
      <c r="A5" s="23" t="s">
        <v>12</v>
      </c>
      <c r="B5" s="18" t="s">
        <v>18</v>
      </c>
      <c r="C5" s="19">
        <v>5</v>
      </c>
      <c r="D5" s="37"/>
      <c r="E5" s="28">
        <f t="shared" si="0"/>
        <v>0</v>
      </c>
    </row>
    <row r="6" spans="1:5" ht="28.8" x14ac:dyDescent="0.3">
      <c r="A6" s="62" t="s">
        <v>2</v>
      </c>
      <c r="B6" s="18" t="s">
        <v>31</v>
      </c>
      <c r="C6" s="19">
        <v>3</v>
      </c>
      <c r="D6" s="37"/>
      <c r="E6" s="28">
        <f t="shared" si="0"/>
        <v>0</v>
      </c>
    </row>
    <row r="7" spans="1:5" ht="28.8" x14ac:dyDescent="0.3">
      <c r="A7" s="62" t="s">
        <v>3</v>
      </c>
      <c r="B7" s="18" t="s">
        <v>28</v>
      </c>
      <c r="C7" s="19">
        <v>1</v>
      </c>
      <c r="D7" s="37"/>
      <c r="E7" s="28">
        <f t="shared" si="0"/>
        <v>0</v>
      </c>
    </row>
    <row r="8" spans="1:5" x14ac:dyDescent="0.3">
      <c r="A8" s="34" t="s">
        <v>4</v>
      </c>
      <c r="B8" s="29" t="s">
        <v>63</v>
      </c>
      <c r="C8" s="59"/>
      <c r="D8" s="60"/>
      <c r="E8" s="60">
        <f>SUM(E2:E7)</f>
        <v>0</v>
      </c>
    </row>
    <row r="9" spans="1:5" x14ac:dyDescent="0.3">
      <c r="A9" s="35" t="s">
        <v>14</v>
      </c>
      <c r="B9" s="31" t="s">
        <v>62</v>
      </c>
      <c r="C9" s="54"/>
      <c r="D9" s="55"/>
      <c r="E9" s="55">
        <f>+E8</f>
        <v>0</v>
      </c>
    </row>
    <row r="10" spans="1:5" x14ac:dyDescent="0.3"/>
    <row r="11" spans="1:5" x14ac:dyDescent="0.3">
      <c r="B11" s="3" t="s">
        <v>40</v>
      </c>
    </row>
    <row r="12" spans="1:5" x14ac:dyDescent="0.3"/>
  </sheetData>
  <sheetProtection algorithmName="SHA-512" hashValue="yJ9dN1lHcztxheB1LORw0Izq1nwAbMF2kqBoLbJcbFiwM4shQqi/KrnJmHIqBZjUJCAdMtpZqzeP6he2ZV3Irw==" saltValue="BRiYedQkSsjIpZl8cdkUHQ==" spinCount="100000" sheet="1" objects="1" scenarios="1" selectLockedCells="1"/>
  <printOptions horizontalCentered="1"/>
  <pageMargins left="0.51181102362204722" right="0.70866141732283472" top="1.1811023622047245" bottom="0.74803149606299213" header="0.78740157480314965" footer="0.51181102362204722"/>
  <pageSetup paperSize="9" firstPageNumber="0" orientation="portrait" horizontalDpi="300" verticalDpi="300" r:id="rId1"/>
  <headerFooter>
    <oddHeader>&amp;L&amp;F&amp;C&amp;A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MK9"/>
  <sheetViews>
    <sheetView zoomScaleNormal="100" workbookViewId="0">
      <selection activeCell="D4" sqref="D4"/>
    </sheetView>
  </sheetViews>
  <sheetFormatPr defaultColWidth="0" defaultRowHeight="14.4" zeroHeight="1" x14ac:dyDescent="0.3"/>
  <cols>
    <col min="1" max="1" width="4.6640625" style="10" bestFit="1" customWidth="1"/>
    <col min="2" max="2" width="41.44140625" style="10" customWidth="1"/>
    <col min="3" max="3" width="7.44140625" style="10" bestFit="1" customWidth="1"/>
    <col min="4" max="4" width="12.109375" style="14" bestFit="1" customWidth="1"/>
    <col min="5" max="5" width="14.109375" style="14" bestFit="1" customWidth="1"/>
    <col min="6" max="6" width="2.6640625" style="10" customWidth="1"/>
    <col min="7" max="7" width="16.6640625" style="10" hidden="1" customWidth="1"/>
    <col min="8" max="8" width="15.109375" style="10" hidden="1" customWidth="1"/>
    <col min="9" max="1025" width="8.6640625" style="10" hidden="1" customWidth="1"/>
    <col min="1026" max="16384" width="8.88671875" style="10" hidden="1"/>
  </cols>
  <sheetData>
    <row r="1" spans="1:5" ht="28.8" x14ac:dyDescent="0.3">
      <c r="A1" s="65" t="s">
        <v>68</v>
      </c>
      <c r="B1" s="41" t="s">
        <v>6</v>
      </c>
      <c r="C1" s="42" t="s">
        <v>59</v>
      </c>
      <c r="D1" s="47" t="s">
        <v>60</v>
      </c>
      <c r="E1" s="47" t="s">
        <v>61</v>
      </c>
    </row>
    <row r="2" spans="1:5" ht="28.8" x14ac:dyDescent="0.3">
      <c r="A2" s="21" t="s">
        <v>0</v>
      </c>
      <c r="B2" s="18" t="s">
        <v>20</v>
      </c>
      <c r="C2" s="19">
        <v>12</v>
      </c>
      <c r="D2" s="37"/>
      <c r="E2" s="28">
        <f>ROUND(C2*D2,2)</f>
        <v>0</v>
      </c>
    </row>
    <row r="3" spans="1:5" ht="28.8" x14ac:dyDescent="0.3">
      <c r="A3" s="21" t="s">
        <v>7</v>
      </c>
      <c r="B3" s="18" t="s">
        <v>21</v>
      </c>
      <c r="C3" s="19">
        <v>4</v>
      </c>
      <c r="D3" s="37"/>
      <c r="E3" s="28">
        <f t="shared" ref="E3:E4" si="0">ROUND(C3*D3,2)</f>
        <v>0</v>
      </c>
    </row>
    <row r="4" spans="1:5" ht="28.8" x14ac:dyDescent="0.3">
      <c r="A4" s="21" t="s">
        <v>16</v>
      </c>
      <c r="B4" s="141" t="s">
        <v>50</v>
      </c>
      <c r="C4" s="19">
        <v>1</v>
      </c>
      <c r="D4" s="37"/>
      <c r="E4" s="28">
        <f t="shared" si="0"/>
        <v>0</v>
      </c>
    </row>
    <row r="5" spans="1:5" x14ac:dyDescent="0.3">
      <c r="A5" s="34" t="s">
        <v>1</v>
      </c>
      <c r="B5" s="29" t="s">
        <v>63</v>
      </c>
      <c r="C5" s="59"/>
      <c r="D5" s="60"/>
      <c r="E5" s="60">
        <f>SUM(E2:E4)</f>
        <v>0</v>
      </c>
    </row>
    <row r="6" spans="1:5" x14ac:dyDescent="0.3">
      <c r="A6" s="35" t="s">
        <v>2</v>
      </c>
      <c r="B6" s="31" t="s">
        <v>62</v>
      </c>
      <c r="C6" s="54"/>
      <c r="D6" s="55"/>
      <c r="E6" s="55">
        <f>+E5</f>
        <v>0</v>
      </c>
    </row>
    <row r="7" spans="1:5" ht="13.8" customHeight="1" x14ac:dyDescent="0.3"/>
    <row r="8" spans="1:5" x14ac:dyDescent="0.3">
      <c r="B8" s="10" t="s">
        <v>40</v>
      </c>
    </row>
    <row r="9" spans="1:5" ht="13.8" customHeight="1" x14ac:dyDescent="0.3"/>
  </sheetData>
  <sheetProtection algorithmName="SHA-512" hashValue="xNlej/Ul9gSBrdFAbkTZ+FaBTGIlRC7N6Q0fSUYYDbxZwxycz/ZuMcxIXPftvz75w4wbVwq3FLD2KV019fLZ1Q==" saltValue="GUrU0cnb7rZTSH0YAPLSFQ==" spinCount="100000" sheet="1" objects="1" scenarios="1" selectLockedCells="1"/>
  <printOptions horizontalCentered="1"/>
  <pageMargins left="0.51181102362204722" right="0.70866141732283472" top="1.1811023622047245" bottom="0.74803149606299213" header="0.78740157480314965" footer="0.51181102362204722"/>
  <pageSetup paperSize="9" firstPageNumber="0" orientation="portrait" horizontalDpi="300" verticalDpi="300" r:id="rId1"/>
  <headerFooter>
    <oddHeader>&amp;L&amp;F&amp;C&amp;A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3147-D956-4DF1-91D7-996F8458EB4A}">
  <sheetPr>
    <tabColor rgb="FF00B0F0"/>
  </sheetPr>
  <dimension ref="A1:F8"/>
  <sheetViews>
    <sheetView zoomScaleNormal="100" workbookViewId="0">
      <selection activeCell="D3" sqref="D3"/>
    </sheetView>
  </sheetViews>
  <sheetFormatPr defaultColWidth="0" defaultRowHeight="14.4" zeroHeight="1" x14ac:dyDescent="0.3"/>
  <cols>
    <col min="1" max="1" width="4.6640625" style="10" bestFit="1" customWidth="1"/>
    <col min="2" max="2" width="31.77734375" style="10" bestFit="1" customWidth="1"/>
    <col min="3" max="3" width="7.44140625" style="10" bestFit="1" customWidth="1"/>
    <col min="4" max="4" width="12.109375" style="10" bestFit="1" customWidth="1"/>
    <col min="5" max="5" width="14.109375" style="10" bestFit="1" customWidth="1"/>
    <col min="6" max="6" width="2.6640625" style="10" customWidth="1"/>
    <col min="7" max="16384" width="8.88671875" style="10" hidden="1"/>
  </cols>
  <sheetData>
    <row r="1" spans="1:5" ht="28.8" x14ac:dyDescent="0.3">
      <c r="A1" s="65" t="s">
        <v>68</v>
      </c>
      <c r="B1" s="41" t="s">
        <v>6</v>
      </c>
      <c r="C1" s="42" t="s">
        <v>59</v>
      </c>
      <c r="D1" s="47" t="s">
        <v>60</v>
      </c>
      <c r="E1" s="47" t="s">
        <v>61</v>
      </c>
    </row>
    <row r="2" spans="1:5" ht="28.8" x14ac:dyDescent="0.3">
      <c r="A2" s="21" t="s">
        <v>0</v>
      </c>
      <c r="B2" s="18" t="s">
        <v>49</v>
      </c>
      <c r="C2" s="19">
        <v>1</v>
      </c>
      <c r="D2" s="37"/>
      <c r="E2" s="28">
        <f>ROUND(C2*D2,2)</f>
        <v>0</v>
      </c>
    </row>
    <row r="3" spans="1:5" x14ac:dyDescent="0.3">
      <c r="A3" s="21" t="s">
        <v>7</v>
      </c>
      <c r="B3" s="18" t="s">
        <v>69</v>
      </c>
      <c r="C3" s="19">
        <v>1</v>
      </c>
      <c r="D3" s="37"/>
      <c r="E3" s="28">
        <f>ROUND(C3*D3,2)</f>
        <v>0</v>
      </c>
    </row>
    <row r="4" spans="1:5" x14ac:dyDescent="0.3">
      <c r="A4" s="34" t="s">
        <v>1</v>
      </c>
      <c r="B4" s="29" t="s">
        <v>63</v>
      </c>
      <c r="C4" s="59"/>
      <c r="D4" s="60"/>
      <c r="E4" s="60">
        <f>SUM(E2:E3)</f>
        <v>0</v>
      </c>
    </row>
    <row r="5" spans="1:5" x14ac:dyDescent="0.3">
      <c r="A5" s="35" t="s">
        <v>2</v>
      </c>
      <c r="B5" s="31" t="s">
        <v>62</v>
      </c>
      <c r="C5" s="54"/>
      <c r="D5" s="55"/>
      <c r="E5" s="55">
        <f>+E4</f>
        <v>0</v>
      </c>
    </row>
    <row r="6" spans="1:5" x14ac:dyDescent="0.3"/>
    <row r="7" spans="1:5" x14ac:dyDescent="0.3">
      <c r="B7" s="10" t="s">
        <v>40</v>
      </c>
      <c r="D7" s="14"/>
      <c r="E7" s="14"/>
    </row>
    <row r="8" spans="1:5" x14ac:dyDescent="0.3">
      <c r="D8" s="14"/>
      <c r="E8" s="14"/>
    </row>
  </sheetData>
  <sheetProtection algorithmName="SHA-512" hashValue="AvV+4mAT3G9H3+hkr1tGSxC4Yt8r8FgCqcuVQL0dH83hmX2L9PMJdSErM6VDGmhMhCS2fqJNDVsWePmrWYiJHA==" saltValue="SA89NTcuRhbYw9UUr0ln8A==" spinCount="100000" sheet="1" objects="1" scenarios="1" selectLockedCells="1"/>
  <printOptions horizontalCentered="1"/>
  <pageMargins left="0.51181102362204722" right="0.70866141732283472" top="1.1811023622047245" bottom="0.74803149606299213" header="0.78740157480314965" footer="0.31496062992125984"/>
  <pageSetup paperSize="9" orientation="portrait" r:id="rId1"/>
  <headerFooter>
    <oddHeader>&amp;L&amp;F&amp;C&amp;A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0929B-4C2C-4FB8-8D25-7FEA47925D97}">
  <sheetPr>
    <tabColor rgb="FF0070C0"/>
  </sheetPr>
  <dimension ref="A1:L166"/>
  <sheetViews>
    <sheetView zoomScaleNormal="100" workbookViewId="0">
      <selection activeCell="C23" sqref="C23"/>
    </sheetView>
  </sheetViews>
  <sheetFormatPr defaultColWidth="9.5546875" defaultRowHeight="14.4" x14ac:dyDescent="0.3"/>
  <cols>
    <col min="1" max="1" width="4.88671875" style="10" customWidth="1"/>
    <col min="2" max="2" width="41.77734375" style="10" customWidth="1"/>
    <col min="3" max="7" width="13.5546875" style="10" customWidth="1"/>
    <col min="8" max="257" width="9.5546875" style="10"/>
    <col min="258" max="258" width="13.88671875" style="10" customWidth="1"/>
    <col min="259" max="259" width="39.44140625" style="10" customWidth="1"/>
    <col min="260" max="261" width="10.88671875" style="10" customWidth="1"/>
    <col min="262" max="262" width="14" style="10" customWidth="1"/>
    <col min="263" max="263" width="16.88671875" style="10" customWidth="1"/>
    <col min="264" max="513" width="9.5546875" style="10"/>
    <col min="514" max="514" width="13.88671875" style="10" customWidth="1"/>
    <col min="515" max="515" width="39.44140625" style="10" customWidth="1"/>
    <col min="516" max="517" width="10.88671875" style="10" customWidth="1"/>
    <col min="518" max="518" width="14" style="10" customWidth="1"/>
    <col min="519" max="519" width="16.88671875" style="10" customWidth="1"/>
    <col min="520" max="769" width="9.5546875" style="10"/>
    <col min="770" max="770" width="13.88671875" style="10" customWidth="1"/>
    <col min="771" max="771" width="39.44140625" style="10" customWidth="1"/>
    <col min="772" max="773" width="10.88671875" style="10" customWidth="1"/>
    <col min="774" max="774" width="14" style="10" customWidth="1"/>
    <col min="775" max="775" width="16.88671875" style="10" customWidth="1"/>
    <col min="776" max="1025" width="9.5546875" style="10"/>
    <col min="1026" max="1026" width="13.88671875" style="10" customWidth="1"/>
    <col min="1027" max="1027" width="39.44140625" style="10" customWidth="1"/>
    <col min="1028" max="1029" width="10.88671875" style="10" customWidth="1"/>
    <col min="1030" max="1030" width="14" style="10" customWidth="1"/>
    <col min="1031" max="1031" width="16.88671875" style="10" customWidth="1"/>
    <col min="1032" max="1281" width="9.5546875" style="10"/>
    <col min="1282" max="1282" width="13.88671875" style="10" customWidth="1"/>
    <col min="1283" max="1283" width="39.44140625" style="10" customWidth="1"/>
    <col min="1284" max="1285" width="10.88671875" style="10" customWidth="1"/>
    <col min="1286" max="1286" width="14" style="10" customWidth="1"/>
    <col min="1287" max="1287" width="16.88671875" style="10" customWidth="1"/>
    <col min="1288" max="1537" width="9.5546875" style="10"/>
    <col min="1538" max="1538" width="13.88671875" style="10" customWidth="1"/>
    <col min="1539" max="1539" width="39.44140625" style="10" customWidth="1"/>
    <col min="1540" max="1541" width="10.88671875" style="10" customWidth="1"/>
    <col min="1542" max="1542" width="14" style="10" customWidth="1"/>
    <col min="1543" max="1543" width="16.88671875" style="10" customWidth="1"/>
    <col min="1544" max="1793" width="9.5546875" style="10"/>
    <col min="1794" max="1794" width="13.88671875" style="10" customWidth="1"/>
    <col min="1795" max="1795" width="39.44140625" style="10" customWidth="1"/>
    <col min="1796" max="1797" width="10.88671875" style="10" customWidth="1"/>
    <col min="1798" max="1798" width="14" style="10" customWidth="1"/>
    <col min="1799" max="1799" width="16.88671875" style="10" customWidth="1"/>
    <col min="1800" max="2049" width="9.5546875" style="10"/>
    <col min="2050" max="2050" width="13.88671875" style="10" customWidth="1"/>
    <col min="2051" max="2051" width="39.44140625" style="10" customWidth="1"/>
    <col min="2052" max="2053" width="10.88671875" style="10" customWidth="1"/>
    <col min="2054" max="2054" width="14" style="10" customWidth="1"/>
    <col min="2055" max="2055" width="16.88671875" style="10" customWidth="1"/>
    <col min="2056" max="2305" width="9.5546875" style="10"/>
    <col min="2306" max="2306" width="13.88671875" style="10" customWidth="1"/>
    <col min="2307" max="2307" width="39.44140625" style="10" customWidth="1"/>
    <col min="2308" max="2309" width="10.88671875" style="10" customWidth="1"/>
    <col min="2310" max="2310" width="14" style="10" customWidth="1"/>
    <col min="2311" max="2311" width="16.88671875" style="10" customWidth="1"/>
    <col min="2312" max="2561" width="9.5546875" style="10"/>
    <col min="2562" max="2562" width="13.88671875" style="10" customWidth="1"/>
    <col min="2563" max="2563" width="39.44140625" style="10" customWidth="1"/>
    <col min="2564" max="2565" width="10.88671875" style="10" customWidth="1"/>
    <col min="2566" max="2566" width="14" style="10" customWidth="1"/>
    <col min="2567" max="2567" width="16.88671875" style="10" customWidth="1"/>
    <col min="2568" max="2817" width="9.5546875" style="10"/>
    <col min="2818" max="2818" width="13.88671875" style="10" customWidth="1"/>
    <col min="2819" max="2819" width="39.44140625" style="10" customWidth="1"/>
    <col min="2820" max="2821" width="10.88671875" style="10" customWidth="1"/>
    <col min="2822" max="2822" width="14" style="10" customWidth="1"/>
    <col min="2823" max="2823" width="16.88671875" style="10" customWidth="1"/>
    <col min="2824" max="3073" width="9.5546875" style="10"/>
    <col min="3074" max="3074" width="13.88671875" style="10" customWidth="1"/>
    <col min="3075" max="3075" width="39.44140625" style="10" customWidth="1"/>
    <col min="3076" max="3077" width="10.88671875" style="10" customWidth="1"/>
    <col min="3078" max="3078" width="14" style="10" customWidth="1"/>
    <col min="3079" max="3079" width="16.88671875" style="10" customWidth="1"/>
    <col min="3080" max="3329" width="9.5546875" style="10"/>
    <col min="3330" max="3330" width="13.88671875" style="10" customWidth="1"/>
    <col min="3331" max="3331" width="39.44140625" style="10" customWidth="1"/>
    <col min="3332" max="3333" width="10.88671875" style="10" customWidth="1"/>
    <col min="3334" max="3334" width="14" style="10" customWidth="1"/>
    <col min="3335" max="3335" width="16.88671875" style="10" customWidth="1"/>
    <col min="3336" max="3585" width="9.5546875" style="10"/>
    <col min="3586" max="3586" width="13.88671875" style="10" customWidth="1"/>
    <col min="3587" max="3587" width="39.44140625" style="10" customWidth="1"/>
    <col min="3588" max="3589" width="10.88671875" style="10" customWidth="1"/>
    <col min="3590" max="3590" width="14" style="10" customWidth="1"/>
    <col min="3591" max="3591" width="16.88671875" style="10" customWidth="1"/>
    <col min="3592" max="3841" width="9.5546875" style="10"/>
    <col min="3842" max="3842" width="13.88671875" style="10" customWidth="1"/>
    <col min="3843" max="3843" width="39.44140625" style="10" customWidth="1"/>
    <col min="3844" max="3845" width="10.88671875" style="10" customWidth="1"/>
    <col min="3846" max="3846" width="14" style="10" customWidth="1"/>
    <col min="3847" max="3847" width="16.88671875" style="10" customWidth="1"/>
    <col min="3848" max="4097" width="9.5546875" style="10"/>
    <col min="4098" max="4098" width="13.88671875" style="10" customWidth="1"/>
    <col min="4099" max="4099" width="39.44140625" style="10" customWidth="1"/>
    <col min="4100" max="4101" width="10.88671875" style="10" customWidth="1"/>
    <col min="4102" max="4102" width="14" style="10" customWidth="1"/>
    <col min="4103" max="4103" width="16.88671875" style="10" customWidth="1"/>
    <col min="4104" max="4353" width="9.5546875" style="10"/>
    <col min="4354" max="4354" width="13.88671875" style="10" customWidth="1"/>
    <col min="4355" max="4355" width="39.44140625" style="10" customWidth="1"/>
    <col min="4356" max="4357" width="10.88671875" style="10" customWidth="1"/>
    <col min="4358" max="4358" width="14" style="10" customWidth="1"/>
    <col min="4359" max="4359" width="16.88671875" style="10" customWidth="1"/>
    <col min="4360" max="4609" width="9.5546875" style="10"/>
    <col min="4610" max="4610" width="13.88671875" style="10" customWidth="1"/>
    <col min="4611" max="4611" width="39.44140625" style="10" customWidth="1"/>
    <col min="4612" max="4613" width="10.88671875" style="10" customWidth="1"/>
    <col min="4614" max="4614" width="14" style="10" customWidth="1"/>
    <col min="4615" max="4615" width="16.88671875" style="10" customWidth="1"/>
    <col min="4616" max="4865" width="9.5546875" style="10"/>
    <col min="4866" max="4866" width="13.88671875" style="10" customWidth="1"/>
    <col min="4867" max="4867" width="39.44140625" style="10" customWidth="1"/>
    <col min="4868" max="4869" width="10.88671875" style="10" customWidth="1"/>
    <col min="4870" max="4870" width="14" style="10" customWidth="1"/>
    <col min="4871" max="4871" width="16.88671875" style="10" customWidth="1"/>
    <col min="4872" max="5121" width="9.5546875" style="10"/>
    <col min="5122" max="5122" width="13.88671875" style="10" customWidth="1"/>
    <col min="5123" max="5123" width="39.44140625" style="10" customWidth="1"/>
    <col min="5124" max="5125" width="10.88671875" style="10" customWidth="1"/>
    <col min="5126" max="5126" width="14" style="10" customWidth="1"/>
    <col min="5127" max="5127" width="16.88671875" style="10" customWidth="1"/>
    <col min="5128" max="5377" width="9.5546875" style="10"/>
    <col min="5378" max="5378" width="13.88671875" style="10" customWidth="1"/>
    <col min="5379" max="5379" width="39.44140625" style="10" customWidth="1"/>
    <col min="5380" max="5381" width="10.88671875" style="10" customWidth="1"/>
    <col min="5382" max="5382" width="14" style="10" customWidth="1"/>
    <col min="5383" max="5383" width="16.88671875" style="10" customWidth="1"/>
    <col min="5384" max="5633" width="9.5546875" style="10"/>
    <col min="5634" max="5634" width="13.88671875" style="10" customWidth="1"/>
    <col min="5635" max="5635" width="39.44140625" style="10" customWidth="1"/>
    <col min="5636" max="5637" width="10.88671875" style="10" customWidth="1"/>
    <col min="5638" max="5638" width="14" style="10" customWidth="1"/>
    <col min="5639" max="5639" width="16.88671875" style="10" customWidth="1"/>
    <col min="5640" max="5889" width="9.5546875" style="10"/>
    <col min="5890" max="5890" width="13.88671875" style="10" customWidth="1"/>
    <col min="5891" max="5891" width="39.44140625" style="10" customWidth="1"/>
    <col min="5892" max="5893" width="10.88671875" style="10" customWidth="1"/>
    <col min="5894" max="5894" width="14" style="10" customWidth="1"/>
    <col min="5895" max="5895" width="16.88671875" style="10" customWidth="1"/>
    <col min="5896" max="6145" width="9.5546875" style="10"/>
    <col min="6146" max="6146" width="13.88671875" style="10" customWidth="1"/>
    <col min="6147" max="6147" width="39.44140625" style="10" customWidth="1"/>
    <col min="6148" max="6149" width="10.88671875" style="10" customWidth="1"/>
    <col min="6150" max="6150" width="14" style="10" customWidth="1"/>
    <col min="6151" max="6151" width="16.88671875" style="10" customWidth="1"/>
    <col min="6152" max="6401" width="9.5546875" style="10"/>
    <col min="6402" max="6402" width="13.88671875" style="10" customWidth="1"/>
    <col min="6403" max="6403" width="39.44140625" style="10" customWidth="1"/>
    <col min="6404" max="6405" width="10.88671875" style="10" customWidth="1"/>
    <col min="6406" max="6406" width="14" style="10" customWidth="1"/>
    <col min="6407" max="6407" width="16.88671875" style="10" customWidth="1"/>
    <col min="6408" max="6657" width="9.5546875" style="10"/>
    <col min="6658" max="6658" width="13.88671875" style="10" customWidth="1"/>
    <col min="6659" max="6659" width="39.44140625" style="10" customWidth="1"/>
    <col min="6660" max="6661" width="10.88671875" style="10" customWidth="1"/>
    <col min="6662" max="6662" width="14" style="10" customWidth="1"/>
    <col min="6663" max="6663" width="16.88671875" style="10" customWidth="1"/>
    <col min="6664" max="6913" width="9.5546875" style="10"/>
    <col min="6914" max="6914" width="13.88671875" style="10" customWidth="1"/>
    <col min="6915" max="6915" width="39.44140625" style="10" customWidth="1"/>
    <col min="6916" max="6917" width="10.88671875" style="10" customWidth="1"/>
    <col min="6918" max="6918" width="14" style="10" customWidth="1"/>
    <col min="6919" max="6919" width="16.88671875" style="10" customWidth="1"/>
    <col min="6920" max="7169" width="9.5546875" style="10"/>
    <col min="7170" max="7170" width="13.88671875" style="10" customWidth="1"/>
    <col min="7171" max="7171" width="39.44140625" style="10" customWidth="1"/>
    <col min="7172" max="7173" width="10.88671875" style="10" customWidth="1"/>
    <col min="7174" max="7174" width="14" style="10" customWidth="1"/>
    <col min="7175" max="7175" width="16.88671875" style="10" customWidth="1"/>
    <col min="7176" max="7425" width="9.5546875" style="10"/>
    <col min="7426" max="7426" width="13.88671875" style="10" customWidth="1"/>
    <col min="7427" max="7427" width="39.44140625" style="10" customWidth="1"/>
    <col min="7428" max="7429" width="10.88671875" style="10" customWidth="1"/>
    <col min="7430" max="7430" width="14" style="10" customWidth="1"/>
    <col min="7431" max="7431" width="16.88671875" style="10" customWidth="1"/>
    <col min="7432" max="7681" width="9.5546875" style="10"/>
    <col min="7682" max="7682" width="13.88671875" style="10" customWidth="1"/>
    <col min="7683" max="7683" width="39.44140625" style="10" customWidth="1"/>
    <col min="7684" max="7685" width="10.88671875" style="10" customWidth="1"/>
    <col min="7686" max="7686" width="14" style="10" customWidth="1"/>
    <col min="7687" max="7687" width="16.88671875" style="10" customWidth="1"/>
    <col min="7688" max="7937" width="9.5546875" style="10"/>
    <col min="7938" max="7938" width="13.88671875" style="10" customWidth="1"/>
    <col min="7939" max="7939" width="39.44140625" style="10" customWidth="1"/>
    <col min="7940" max="7941" width="10.88671875" style="10" customWidth="1"/>
    <col min="7942" max="7942" width="14" style="10" customWidth="1"/>
    <col min="7943" max="7943" width="16.88671875" style="10" customWidth="1"/>
    <col min="7944" max="8193" width="9.5546875" style="10"/>
    <col min="8194" max="8194" width="13.88671875" style="10" customWidth="1"/>
    <col min="8195" max="8195" width="39.44140625" style="10" customWidth="1"/>
    <col min="8196" max="8197" width="10.88671875" style="10" customWidth="1"/>
    <col min="8198" max="8198" width="14" style="10" customWidth="1"/>
    <col min="8199" max="8199" width="16.88671875" style="10" customWidth="1"/>
    <col min="8200" max="8449" width="9.5546875" style="10"/>
    <col min="8450" max="8450" width="13.88671875" style="10" customWidth="1"/>
    <col min="8451" max="8451" width="39.44140625" style="10" customWidth="1"/>
    <col min="8452" max="8453" width="10.88671875" style="10" customWidth="1"/>
    <col min="8454" max="8454" width="14" style="10" customWidth="1"/>
    <col min="8455" max="8455" width="16.88671875" style="10" customWidth="1"/>
    <col min="8456" max="8705" width="9.5546875" style="10"/>
    <col min="8706" max="8706" width="13.88671875" style="10" customWidth="1"/>
    <col min="8707" max="8707" width="39.44140625" style="10" customWidth="1"/>
    <col min="8708" max="8709" width="10.88671875" style="10" customWidth="1"/>
    <col min="8710" max="8710" width="14" style="10" customWidth="1"/>
    <col min="8711" max="8711" width="16.88671875" style="10" customWidth="1"/>
    <col min="8712" max="8961" width="9.5546875" style="10"/>
    <col min="8962" max="8962" width="13.88671875" style="10" customWidth="1"/>
    <col min="8963" max="8963" width="39.44140625" style="10" customWidth="1"/>
    <col min="8964" max="8965" width="10.88671875" style="10" customWidth="1"/>
    <col min="8966" max="8966" width="14" style="10" customWidth="1"/>
    <col min="8967" max="8967" width="16.88671875" style="10" customWidth="1"/>
    <col min="8968" max="9217" width="9.5546875" style="10"/>
    <col min="9218" max="9218" width="13.88671875" style="10" customWidth="1"/>
    <col min="9219" max="9219" width="39.44140625" style="10" customWidth="1"/>
    <col min="9220" max="9221" width="10.88671875" style="10" customWidth="1"/>
    <col min="9222" max="9222" width="14" style="10" customWidth="1"/>
    <col min="9223" max="9223" width="16.88671875" style="10" customWidth="1"/>
    <col min="9224" max="9473" width="9.5546875" style="10"/>
    <col min="9474" max="9474" width="13.88671875" style="10" customWidth="1"/>
    <col min="9475" max="9475" width="39.44140625" style="10" customWidth="1"/>
    <col min="9476" max="9477" width="10.88671875" style="10" customWidth="1"/>
    <col min="9478" max="9478" width="14" style="10" customWidth="1"/>
    <col min="9479" max="9479" width="16.88671875" style="10" customWidth="1"/>
    <col min="9480" max="9729" width="9.5546875" style="10"/>
    <col min="9730" max="9730" width="13.88671875" style="10" customWidth="1"/>
    <col min="9731" max="9731" width="39.44140625" style="10" customWidth="1"/>
    <col min="9732" max="9733" width="10.88671875" style="10" customWidth="1"/>
    <col min="9734" max="9734" width="14" style="10" customWidth="1"/>
    <col min="9735" max="9735" width="16.88671875" style="10" customWidth="1"/>
    <col min="9736" max="9985" width="9.5546875" style="10"/>
    <col min="9986" max="9986" width="13.88671875" style="10" customWidth="1"/>
    <col min="9987" max="9987" width="39.44140625" style="10" customWidth="1"/>
    <col min="9988" max="9989" width="10.88671875" style="10" customWidth="1"/>
    <col min="9990" max="9990" width="14" style="10" customWidth="1"/>
    <col min="9991" max="9991" width="16.88671875" style="10" customWidth="1"/>
    <col min="9992" max="10241" width="9.5546875" style="10"/>
    <col min="10242" max="10242" width="13.88671875" style="10" customWidth="1"/>
    <col min="10243" max="10243" width="39.44140625" style="10" customWidth="1"/>
    <col min="10244" max="10245" width="10.88671875" style="10" customWidth="1"/>
    <col min="10246" max="10246" width="14" style="10" customWidth="1"/>
    <col min="10247" max="10247" width="16.88671875" style="10" customWidth="1"/>
    <col min="10248" max="10497" width="9.5546875" style="10"/>
    <col min="10498" max="10498" width="13.88671875" style="10" customWidth="1"/>
    <col min="10499" max="10499" width="39.44140625" style="10" customWidth="1"/>
    <col min="10500" max="10501" width="10.88671875" style="10" customWidth="1"/>
    <col min="10502" max="10502" width="14" style="10" customWidth="1"/>
    <col min="10503" max="10503" width="16.88671875" style="10" customWidth="1"/>
    <col min="10504" max="10753" width="9.5546875" style="10"/>
    <col min="10754" max="10754" width="13.88671875" style="10" customWidth="1"/>
    <col min="10755" max="10755" width="39.44140625" style="10" customWidth="1"/>
    <col min="10756" max="10757" width="10.88671875" style="10" customWidth="1"/>
    <col min="10758" max="10758" width="14" style="10" customWidth="1"/>
    <col min="10759" max="10759" width="16.88671875" style="10" customWidth="1"/>
    <col min="10760" max="11009" width="9.5546875" style="10"/>
    <col min="11010" max="11010" width="13.88671875" style="10" customWidth="1"/>
    <col min="11011" max="11011" width="39.44140625" style="10" customWidth="1"/>
    <col min="11012" max="11013" width="10.88671875" style="10" customWidth="1"/>
    <col min="11014" max="11014" width="14" style="10" customWidth="1"/>
    <col min="11015" max="11015" width="16.88671875" style="10" customWidth="1"/>
    <col min="11016" max="11265" width="9.5546875" style="10"/>
    <col min="11266" max="11266" width="13.88671875" style="10" customWidth="1"/>
    <col min="11267" max="11267" width="39.44140625" style="10" customWidth="1"/>
    <col min="11268" max="11269" width="10.88671875" style="10" customWidth="1"/>
    <col min="11270" max="11270" width="14" style="10" customWidth="1"/>
    <col min="11271" max="11271" width="16.88671875" style="10" customWidth="1"/>
    <col min="11272" max="11521" width="9.5546875" style="10"/>
    <col min="11522" max="11522" width="13.88671875" style="10" customWidth="1"/>
    <col min="11523" max="11523" width="39.44140625" style="10" customWidth="1"/>
    <col min="11524" max="11525" width="10.88671875" style="10" customWidth="1"/>
    <col min="11526" max="11526" width="14" style="10" customWidth="1"/>
    <col min="11527" max="11527" width="16.88671875" style="10" customWidth="1"/>
    <col min="11528" max="11777" width="9.5546875" style="10"/>
    <col min="11778" max="11778" width="13.88671875" style="10" customWidth="1"/>
    <col min="11779" max="11779" width="39.44140625" style="10" customWidth="1"/>
    <col min="11780" max="11781" width="10.88671875" style="10" customWidth="1"/>
    <col min="11782" max="11782" width="14" style="10" customWidth="1"/>
    <col min="11783" max="11783" width="16.88671875" style="10" customWidth="1"/>
    <col min="11784" max="12033" width="9.5546875" style="10"/>
    <col min="12034" max="12034" width="13.88671875" style="10" customWidth="1"/>
    <col min="12035" max="12035" width="39.44140625" style="10" customWidth="1"/>
    <col min="12036" max="12037" width="10.88671875" style="10" customWidth="1"/>
    <col min="12038" max="12038" width="14" style="10" customWidth="1"/>
    <col min="12039" max="12039" width="16.88671875" style="10" customWidth="1"/>
    <col min="12040" max="12289" width="9.5546875" style="10"/>
    <col min="12290" max="12290" width="13.88671875" style="10" customWidth="1"/>
    <col min="12291" max="12291" width="39.44140625" style="10" customWidth="1"/>
    <col min="12292" max="12293" width="10.88671875" style="10" customWidth="1"/>
    <col min="12294" max="12294" width="14" style="10" customWidth="1"/>
    <col min="12295" max="12295" width="16.88671875" style="10" customWidth="1"/>
    <col min="12296" max="12545" width="9.5546875" style="10"/>
    <col min="12546" max="12546" width="13.88671875" style="10" customWidth="1"/>
    <col min="12547" max="12547" width="39.44140625" style="10" customWidth="1"/>
    <col min="12548" max="12549" width="10.88671875" style="10" customWidth="1"/>
    <col min="12550" max="12550" width="14" style="10" customWidth="1"/>
    <col min="12551" max="12551" width="16.88671875" style="10" customWidth="1"/>
    <col min="12552" max="12801" width="9.5546875" style="10"/>
    <col min="12802" max="12802" width="13.88671875" style="10" customWidth="1"/>
    <col min="12803" max="12803" width="39.44140625" style="10" customWidth="1"/>
    <col min="12804" max="12805" width="10.88671875" style="10" customWidth="1"/>
    <col min="12806" max="12806" width="14" style="10" customWidth="1"/>
    <col min="12807" max="12807" width="16.88671875" style="10" customWidth="1"/>
    <col min="12808" max="13057" width="9.5546875" style="10"/>
    <col min="13058" max="13058" width="13.88671875" style="10" customWidth="1"/>
    <col min="13059" max="13059" width="39.44140625" style="10" customWidth="1"/>
    <col min="13060" max="13061" width="10.88671875" style="10" customWidth="1"/>
    <col min="13062" max="13062" width="14" style="10" customWidth="1"/>
    <col min="13063" max="13063" width="16.88671875" style="10" customWidth="1"/>
    <col min="13064" max="13313" width="9.5546875" style="10"/>
    <col min="13314" max="13314" width="13.88671875" style="10" customWidth="1"/>
    <col min="13315" max="13315" width="39.44140625" style="10" customWidth="1"/>
    <col min="13316" max="13317" width="10.88671875" style="10" customWidth="1"/>
    <col min="13318" max="13318" width="14" style="10" customWidth="1"/>
    <col min="13319" max="13319" width="16.88671875" style="10" customWidth="1"/>
    <col min="13320" max="13569" width="9.5546875" style="10"/>
    <col min="13570" max="13570" width="13.88671875" style="10" customWidth="1"/>
    <col min="13571" max="13571" width="39.44140625" style="10" customWidth="1"/>
    <col min="13572" max="13573" width="10.88671875" style="10" customWidth="1"/>
    <col min="13574" max="13574" width="14" style="10" customWidth="1"/>
    <col min="13575" max="13575" width="16.88671875" style="10" customWidth="1"/>
    <col min="13576" max="13825" width="9.5546875" style="10"/>
    <col min="13826" max="13826" width="13.88671875" style="10" customWidth="1"/>
    <col min="13827" max="13827" width="39.44140625" style="10" customWidth="1"/>
    <col min="13828" max="13829" width="10.88671875" style="10" customWidth="1"/>
    <col min="13830" max="13830" width="14" style="10" customWidth="1"/>
    <col min="13831" max="13831" width="16.88671875" style="10" customWidth="1"/>
    <col min="13832" max="14081" width="9.5546875" style="10"/>
    <col min="14082" max="14082" width="13.88671875" style="10" customWidth="1"/>
    <col min="14083" max="14083" width="39.44140625" style="10" customWidth="1"/>
    <col min="14084" max="14085" width="10.88671875" style="10" customWidth="1"/>
    <col min="14086" max="14086" width="14" style="10" customWidth="1"/>
    <col min="14087" max="14087" width="16.88671875" style="10" customWidth="1"/>
    <col min="14088" max="14337" width="9.5546875" style="10"/>
    <col min="14338" max="14338" width="13.88671875" style="10" customWidth="1"/>
    <col min="14339" max="14339" width="39.44140625" style="10" customWidth="1"/>
    <col min="14340" max="14341" width="10.88671875" style="10" customWidth="1"/>
    <col min="14342" max="14342" width="14" style="10" customWidth="1"/>
    <col min="14343" max="14343" width="16.88671875" style="10" customWidth="1"/>
    <col min="14344" max="14593" width="9.5546875" style="10"/>
    <col min="14594" max="14594" width="13.88671875" style="10" customWidth="1"/>
    <col min="14595" max="14595" width="39.44140625" style="10" customWidth="1"/>
    <col min="14596" max="14597" width="10.88671875" style="10" customWidth="1"/>
    <col min="14598" max="14598" width="14" style="10" customWidth="1"/>
    <col min="14599" max="14599" width="16.88671875" style="10" customWidth="1"/>
    <col min="14600" max="14849" width="9.5546875" style="10"/>
    <col min="14850" max="14850" width="13.88671875" style="10" customWidth="1"/>
    <col min="14851" max="14851" width="39.44140625" style="10" customWidth="1"/>
    <col min="14852" max="14853" width="10.88671875" style="10" customWidth="1"/>
    <col min="14854" max="14854" width="14" style="10" customWidth="1"/>
    <col min="14855" max="14855" width="16.88671875" style="10" customWidth="1"/>
    <col min="14856" max="15105" width="9.5546875" style="10"/>
    <col min="15106" max="15106" width="13.88671875" style="10" customWidth="1"/>
    <col min="15107" max="15107" width="39.44140625" style="10" customWidth="1"/>
    <col min="15108" max="15109" width="10.88671875" style="10" customWidth="1"/>
    <col min="15110" max="15110" width="14" style="10" customWidth="1"/>
    <col min="15111" max="15111" width="16.88671875" style="10" customWidth="1"/>
    <col min="15112" max="15361" width="9.5546875" style="10"/>
    <col min="15362" max="15362" width="13.88671875" style="10" customWidth="1"/>
    <col min="15363" max="15363" width="39.44140625" style="10" customWidth="1"/>
    <col min="15364" max="15365" width="10.88671875" style="10" customWidth="1"/>
    <col min="15366" max="15366" width="14" style="10" customWidth="1"/>
    <col min="15367" max="15367" width="16.88671875" style="10" customWidth="1"/>
    <col min="15368" max="15617" width="9.5546875" style="10"/>
    <col min="15618" max="15618" width="13.88671875" style="10" customWidth="1"/>
    <col min="15619" max="15619" width="39.44140625" style="10" customWidth="1"/>
    <col min="15620" max="15621" width="10.88671875" style="10" customWidth="1"/>
    <col min="15622" max="15622" width="14" style="10" customWidth="1"/>
    <col min="15623" max="15623" width="16.88671875" style="10" customWidth="1"/>
    <col min="15624" max="15873" width="9.5546875" style="10"/>
    <col min="15874" max="15874" width="13.88671875" style="10" customWidth="1"/>
    <col min="15875" max="15875" width="39.44140625" style="10" customWidth="1"/>
    <col min="15876" max="15877" width="10.88671875" style="10" customWidth="1"/>
    <col min="15878" max="15878" width="14" style="10" customWidth="1"/>
    <col min="15879" max="15879" width="16.88671875" style="10" customWidth="1"/>
    <col min="15880" max="16129" width="9.5546875" style="10"/>
    <col min="16130" max="16130" width="13.88671875" style="10" customWidth="1"/>
    <col min="16131" max="16131" width="39.44140625" style="10" customWidth="1"/>
    <col min="16132" max="16133" width="10.88671875" style="10" customWidth="1"/>
    <col min="16134" max="16134" width="14" style="10" customWidth="1"/>
    <col min="16135" max="16135" width="16.88671875" style="10" customWidth="1"/>
    <col min="16136" max="16384" width="9.5546875" style="10"/>
  </cols>
  <sheetData>
    <row r="1" spans="1:7" x14ac:dyDescent="0.3">
      <c r="A1" s="134" t="s">
        <v>70</v>
      </c>
      <c r="B1" s="134"/>
      <c r="C1" s="134"/>
      <c r="D1" s="134"/>
      <c r="E1" s="134"/>
      <c r="F1" s="134"/>
      <c r="G1" s="134"/>
    </row>
    <row r="2" spans="1:7" x14ac:dyDescent="0.3">
      <c r="C2" s="14"/>
      <c r="D2" s="14"/>
      <c r="E2" s="14"/>
      <c r="F2" s="14"/>
      <c r="G2" s="14"/>
    </row>
    <row r="3" spans="1:7" x14ac:dyDescent="0.3">
      <c r="A3" s="36" t="s">
        <v>71</v>
      </c>
      <c r="B3" s="36"/>
      <c r="C3" s="73"/>
      <c r="D3" s="73"/>
      <c r="E3" s="73"/>
      <c r="F3" s="73"/>
      <c r="G3" s="73"/>
    </row>
    <row r="4" spans="1:7" x14ac:dyDescent="0.3">
      <c r="A4" s="10" t="s">
        <v>72</v>
      </c>
      <c r="C4" s="14"/>
      <c r="D4" s="14"/>
      <c r="E4" s="14"/>
      <c r="F4" s="14"/>
      <c r="G4" s="14"/>
    </row>
    <row r="5" spans="1:7" x14ac:dyDescent="0.3">
      <c r="C5" s="14"/>
      <c r="D5" s="14"/>
      <c r="E5" s="14"/>
      <c r="F5" s="14"/>
      <c r="G5" s="14"/>
    </row>
    <row r="6" spans="1:7" x14ac:dyDescent="0.3">
      <c r="A6" s="98"/>
      <c r="B6" s="99"/>
      <c r="C6" s="135" t="s">
        <v>73</v>
      </c>
      <c r="D6" s="135"/>
      <c r="E6" s="135"/>
      <c r="F6" s="135"/>
      <c r="G6" s="135"/>
    </row>
    <row r="7" spans="1:7" x14ac:dyDescent="0.3">
      <c r="A7" s="100" t="s">
        <v>74</v>
      </c>
      <c r="B7" s="87"/>
      <c r="C7" s="30" t="s">
        <v>75</v>
      </c>
      <c r="D7" s="79" t="s">
        <v>76</v>
      </c>
      <c r="E7" s="30" t="s">
        <v>77</v>
      </c>
      <c r="F7" s="30" t="s">
        <v>78</v>
      </c>
      <c r="G7" s="30" t="s">
        <v>79</v>
      </c>
    </row>
    <row r="8" spans="1:7" x14ac:dyDescent="0.3">
      <c r="A8" s="13" t="s">
        <v>0</v>
      </c>
      <c r="B8" s="82" t="s">
        <v>80</v>
      </c>
      <c r="C8" s="13">
        <v>12</v>
      </c>
      <c r="D8" s="13"/>
      <c r="E8" s="13">
        <v>6</v>
      </c>
      <c r="F8" s="13"/>
      <c r="G8" s="13"/>
    </row>
    <row r="9" spans="1:7" x14ac:dyDescent="0.3">
      <c r="A9" s="101" t="s">
        <v>1</v>
      </c>
      <c r="B9" s="97" t="s">
        <v>81</v>
      </c>
      <c r="C9" s="13">
        <v>10</v>
      </c>
      <c r="D9" s="13">
        <v>2</v>
      </c>
      <c r="E9" s="13">
        <v>6</v>
      </c>
      <c r="F9" s="13"/>
      <c r="G9" s="13"/>
    </row>
    <row r="10" spans="1:7" x14ac:dyDescent="0.3">
      <c r="A10" s="102" t="s">
        <v>2</v>
      </c>
      <c r="B10" s="74" t="s">
        <v>82</v>
      </c>
      <c r="C10" s="13">
        <v>6</v>
      </c>
      <c r="D10" s="13"/>
      <c r="E10" s="13">
        <v>3</v>
      </c>
      <c r="F10" s="13"/>
      <c r="G10" s="13"/>
    </row>
    <row r="11" spans="1:7" x14ac:dyDescent="0.3">
      <c r="A11" s="102" t="s">
        <v>3</v>
      </c>
      <c r="B11" s="74" t="s">
        <v>83</v>
      </c>
      <c r="C11" s="13">
        <v>6</v>
      </c>
      <c r="D11" s="13"/>
      <c r="E11" s="13">
        <v>3</v>
      </c>
      <c r="F11" s="13"/>
      <c r="G11" s="13"/>
    </row>
    <row r="12" spans="1:7" x14ac:dyDescent="0.3">
      <c r="A12" s="102" t="s">
        <v>4</v>
      </c>
      <c r="B12" s="74" t="s">
        <v>84</v>
      </c>
      <c r="C12" s="13">
        <v>6</v>
      </c>
      <c r="D12" s="13"/>
      <c r="E12" s="13">
        <v>6</v>
      </c>
      <c r="F12" s="13"/>
      <c r="G12" s="13"/>
    </row>
    <row r="13" spans="1:7" x14ac:dyDescent="0.3">
      <c r="A13" s="102" t="s">
        <v>14</v>
      </c>
      <c r="B13" s="74" t="s">
        <v>85</v>
      </c>
      <c r="C13" s="13">
        <v>12</v>
      </c>
      <c r="D13" s="13"/>
      <c r="E13" s="13">
        <v>6</v>
      </c>
      <c r="F13" s="13">
        <v>1</v>
      </c>
      <c r="G13" s="13"/>
    </row>
    <row r="14" spans="1:7" x14ac:dyDescent="0.3">
      <c r="A14" s="102" t="s">
        <v>42</v>
      </c>
      <c r="B14" s="74" t="s">
        <v>86</v>
      </c>
      <c r="C14" s="13">
        <v>8</v>
      </c>
      <c r="D14" s="13">
        <v>2</v>
      </c>
      <c r="E14" s="13">
        <v>5</v>
      </c>
      <c r="F14" s="13"/>
      <c r="G14" s="13"/>
    </row>
    <row r="15" spans="1:7" x14ac:dyDescent="0.3">
      <c r="A15" s="102" t="s">
        <v>41</v>
      </c>
      <c r="B15" s="75" t="s">
        <v>87</v>
      </c>
      <c r="C15" s="13">
        <v>12</v>
      </c>
      <c r="D15" s="13"/>
      <c r="E15" s="13">
        <v>6</v>
      </c>
      <c r="F15" s="13"/>
      <c r="G15" s="13"/>
    </row>
    <row r="16" spans="1:7" x14ac:dyDescent="0.3">
      <c r="A16" s="102" t="s">
        <v>88</v>
      </c>
      <c r="B16" s="76" t="s">
        <v>89</v>
      </c>
      <c r="C16" s="13">
        <v>12</v>
      </c>
      <c r="D16" s="13"/>
      <c r="E16" s="13">
        <v>6</v>
      </c>
      <c r="F16" s="13"/>
      <c r="G16" s="13"/>
    </row>
    <row r="17" spans="1:8" x14ac:dyDescent="0.3">
      <c r="A17" s="102" t="s">
        <v>90</v>
      </c>
      <c r="B17" s="74" t="s">
        <v>91</v>
      </c>
      <c r="C17" s="13">
        <v>10</v>
      </c>
      <c r="D17" s="13"/>
      <c r="E17" s="13">
        <v>5</v>
      </c>
      <c r="F17" s="13"/>
      <c r="G17" s="13"/>
    </row>
    <row r="18" spans="1:8" x14ac:dyDescent="0.3">
      <c r="A18" s="102" t="s">
        <v>92</v>
      </c>
      <c r="B18" s="74" t="s">
        <v>93</v>
      </c>
      <c r="C18" s="13">
        <v>12</v>
      </c>
      <c r="D18" s="13"/>
      <c r="E18" s="13">
        <v>6</v>
      </c>
      <c r="F18" s="13"/>
      <c r="G18" s="13"/>
    </row>
    <row r="19" spans="1:8" x14ac:dyDescent="0.3">
      <c r="A19" s="103" t="s">
        <v>94</v>
      </c>
      <c r="B19" s="74" t="s">
        <v>95</v>
      </c>
      <c r="C19" s="13"/>
      <c r="D19" s="13"/>
      <c r="E19" s="13">
        <v>10</v>
      </c>
      <c r="F19" s="13">
        <v>20</v>
      </c>
      <c r="G19" s="13">
        <v>1</v>
      </c>
    </row>
    <row r="20" spans="1:8" x14ac:dyDescent="0.3">
      <c r="A20" s="104" t="s">
        <v>96</v>
      </c>
      <c r="B20" s="74" t="s">
        <v>97</v>
      </c>
      <c r="C20" s="13">
        <v>4</v>
      </c>
      <c r="D20" s="13">
        <v>2</v>
      </c>
      <c r="E20" s="13">
        <v>6</v>
      </c>
      <c r="F20" s="13">
        <v>1</v>
      </c>
      <c r="G20" s="13">
        <v>1</v>
      </c>
    </row>
    <row r="21" spans="1:8" x14ac:dyDescent="0.3">
      <c r="A21" s="104" t="s">
        <v>98</v>
      </c>
      <c r="B21" s="77" t="s">
        <v>99</v>
      </c>
      <c r="C21" s="13">
        <v>6</v>
      </c>
      <c r="D21" s="13"/>
      <c r="E21" s="13">
        <v>6</v>
      </c>
      <c r="F21" s="13"/>
      <c r="G21" s="13"/>
    </row>
    <row r="22" spans="1:8" x14ac:dyDescent="0.3">
      <c r="A22" s="13"/>
      <c r="B22" s="66" t="s">
        <v>158</v>
      </c>
      <c r="C22" s="69">
        <f>SUM(C8:C21)</f>
        <v>116</v>
      </c>
      <c r="D22" s="78">
        <f>SUM(D8:D21)</f>
        <v>6</v>
      </c>
      <c r="E22" s="69">
        <f>SUM(E8:E21)</f>
        <v>80</v>
      </c>
      <c r="F22" s="69">
        <f>SUM(F8:F21)</f>
        <v>22</v>
      </c>
      <c r="G22" s="69">
        <f>SUM(G8:G21)</f>
        <v>2</v>
      </c>
    </row>
    <row r="23" spans="1:8" x14ac:dyDescent="0.3">
      <c r="A23" s="13"/>
      <c r="B23" s="67" t="s">
        <v>156</v>
      </c>
      <c r="C23" s="81"/>
      <c r="D23" s="81"/>
      <c r="E23" s="81"/>
      <c r="F23" s="81"/>
      <c r="G23" s="81"/>
    </row>
    <row r="24" spans="1:8" x14ac:dyDescent="0.3">
      <c r="A24" s="13"/>
      <c r="B24" s="67" t="s">
        <v>157</v>
      </c>
      <c r="C24" s="80">
        <f>ROUND(C22*C23,2)</f>
        <v>0</v>
      </c>
      <c r="D24" s="80">
        <f t="shared" ref="D24:G24" si="0">ROUND(D22*D23,2)</f>
        <v>0</v>
      </c>
      <c r="E24" s="80">
        <f t="shared" si="0"/>
        <v>0</v>
      </c>
      <c r="F24" s="80">
        <f t="shared" si="0"/>
        <v>0</v>
      </c>
      <c r="G24" s="80">
        <f t="shared" si="0"/>
        <v>0</v>
      </c>
    </row>
    <row r="25" spans="1:8" x14ac:dyDescent="0.3">
      <c r="A25" s="13" t="s">
        <v>152</v>
      </c>
      <c r="B25" s="68" t="s">
        <v>100</v>
      </c>
      <c r="C25" s="13"/>
      <c r="D25" s="13"/>
      <c r="E25" s="13"/>
      <c r="F25" s="13"/>
      <c r="G25" s="69">
        <v>6</v>
      </c>
    </row>
    <row r="26" spans="1:8" x14ac:dyDescent="0.3">
      <c r="A26" s="13"/>
      <c r="B26" s="66" t="s">
        <v>158</v>
      </c>
      <c r="C26" s="69"/>
      <c r="D26" s="69"/>
      <c r="E26" s="69"/>
      <c r="F26" s="69"/>
      <c r="G26" s="69">
        <f>SUM(G25)</f>
        <v>6</v>
      </c>
    </row>
    <row r="27" spans="1:8" x14ac:dyDescent="0.3">
      <c r="A27" s="13"/>
      <c r="B27" s="67" t="s">
        <v>156</v>
      </c>
      <c r="C27" s="80"/>
      <c r="D27" s="80"/>
      <c r="E27" s="80"/>
      <c r="F27" s="80"/>
      <c r="G27" s="81"/>
    </row>
    <row r="28" spans="1:8" x14ac:dyDescent="0.3">
      <c r="A28" s="13"/>
      <c r="B28" s="67" t="s">
        <v>157</v>
      </c>
      <c r="C28" s="80"/>
      <c r="D28" s="80"/>
      <c r="E28" s="80"/>
      <c r="F28" s="80"/>
      <c r="G28" s="80">
        <f t="shared" ref="G28" si="1">ROUND(G26*G27,2)</f>
        <v>0</v>
      </c>
    </row>
    <row r="29" spans="1:8" x14ac:dyDescent="0.3">
      <c r="A29" s="13"/>
      <c r="B29" s="105" t="s">
        <v>101</v>
      </c>
      <c r="C29" s="132">
        <f>+C24+D24+E24+F24+G24+G28</f>
        <v>0</v>
      </c>
      <c r="D29" s="133"/>
      <c r="E29" s="133"/>
      <c r="F29" s="133"/>
      <c r="G29" s="133"/>
    </row>
    <row r="30" spans="1:8" x14ac:dyDescent="0.3">
      <c r="A30" s="14"/>
      <c r="B30" s="36"/>
      <c r="C30" s="14"/>
      <c r="D30" s="14"/>
      <c r="E30" s="14"/>
      <c r="F30" s="14"/>
      <c r="G30" s="14"/>
    </row>
    <row r="32" spans="1:8" x14ac:dyDescent="0.3">
      <c r="A32" s="36" t="s">
        <v>102</v>
      </c>
      <c r="B32" s="36"/>
      <c r="C32" s="73"/>
      <c r="D32" s="73"/>
      <c r="E32" s="73"/>
      <c r="F32" s="73"/>
      <c r="G32" s="73"/>
      <c r="H32" s="36"/>
    </row>
    <row r="33" spans="1:8" x14ac:dyDescent="0.3">
      <c r="A33" s="10" t="s">
        <v>103</v>
      </c>
      <c r="C33" s="14"/>
      <c r="D33" s="14"/>
      <c r="E33" s="14"/>
      <c r="F33" s="14"/>
      <c r="G33" s="14"/>
    </row>
    <row r="34" spans="1:8" x14ac:dyDescent="0.3">
      <c r="C34" s="14"/>
      <c r="D34" s="14"/>
      <c r="E34" s="14"/>
      <c r="F34" s="14"/>
      <c r="G34" s="14"/>
    </row>
    <row r="35" spans="1:8" x14ac:dyDescent="0.3">
      <c r="A35" s="98"/>
      <c r="B35" s="99"/>
      <c r="C35" s="131" t="s">
        <v>73</v>
      </c>
      <c r="D35" s="131"/>
      <c r="E35" s="131"/>
      <c r="F35" s="131"/>
      <c r="G35" s="131"/>
    </row>
    <row r="36" spans="1:8" x14ac:dyDescent="0.3">
      <c r="A36" s="106" t="s">
        <v>74</v>
      </c>
      <c r="B36" s="87"/>
      <c r="C36" s="30" t="s">
        <v>75</v>
      </c>
      <c r="D36" s="79" t="s">
        <v>76</v>
      </c>
      <c r="E36" s="30" t="s">
        <v>77</v>
      </c>
      <c r="F36" s="30" t="s">
        <v>78</v>
      </c>
      <c r="G36" s="30" t="s">
        <v>79</v>
      </c>
    </row>
    <row r="37" spans="1:8" x14ac:dyDescent="0.3">
      <c r="A37" s="12" t="s">
        <v>0</v>
      </c>
      <c r="B37" s="82" t="s">
        <v>104</v>
      </c>
      <c r="C37" s="13">
        <v>9</v>
      </c>
      <c r="D37" s="13">
        <v>2</v>
      </c>
      <c r="E37" s="13">
        <v>6</v>
      </c>
      <c r="F37" s="13">
        <v>1</v>
      </c>
      <c r="G37" s="13"/>
    </row>
    <row r="38" spans="1:8" x14ac:dyDescent="0.3">
      <c r="A38" s="12" t="s">
        <v>1</v>
      </c>
      <c r="B38" s="82" t="s">
        <v>105</v>
      </c>
      <c r="C38" s="13">
        <v>10</v>
      </c>
      <c r="D38" s="13">
        <v>2</v>
      </c>
      <c r="E38" s="13">
        <v>6</v>
      </c>
      <c r="F38" s="13"/>
      <c r="G38" s="13"/>
    </row>
    <row r="39" spans="1:8" x14ac:dyDescent="0.3">
      <c r="A39" s="13"/>
      <c r="B39" s="66" t="s">
        <v>158</v>
      </c>
      <c r="C39" s="69">
        <f>SUM(C37:C38)</f>
        <v>19</v>
      </c>
      <c r="D39" s="78">
        <f>SUM(D37:D38)</f>
        <v>4</v>
      </c>
      <c r="E39" s="69">
        <f>SUM(E37:E38)</f>
        <v>12</v>
      </c>
      <c r="F39" s="69">
        <f>SUM(F37:F38)</f>
        <v>1</v>
      </c>
      <c r="G39" s="69">
        <f>SUM(G37:G38)</f>
        <v>0</v>
      </c>
    </row>
    <row r="40" spans="1:8" x14ac:dyDescent="0.3">
      <c r="A40" s="13"/>
      <c r="B40" s="67" t="s">
        <v>156</v>
      </c>
      <c r="C40" s="81"/>
      <c r="D40" s="81"/>
      <c r="E40" s="81"/>
      <c r="F40" s="81"/>
      <c r="G40" s="81"/>
    </row>
    <row r="41" spans="1:8" x14ac:dyDescent="0.3">
      <c r="A41" s="13"/>
      <c r="B41" s="67" t="s">
        <v>157</v>
      </c>
      <c r="C41" s="80">
        <f>ROUND(C39*C40,2)</f>
        <v>0</v>
      </c>
      <c r="D41" s="80">
        <f t="shared" ref="D41" si="2">ROUND(D39*D40,2)</f>
        <v>0</v>
      </c>
      <c r="E41" s="80">
        <f t="shared" ref="E41" si="3">ROUND(E39*E40,2)</f>
        <v>0</v>
      </c>
      <c r="F41" s="80">
        <f t="shared" ref="F41" si="4">ROUND(F39*F40,2)</f>
        <v>0</v>
      </c>
      <c r="G41" s="80">
        <f t="shared" ref="G41" si="5">ROUND(G39*G40,2)</f>
        <v>0</v>
      </c>
    </row>
    <row r="42" spans="1:8" x14ac:dyDescent="0.3">
      <c r="A42" s="13"/>
      <c r="B42" s="84" t="s">
        <v>106</v>
      </c>
      <c r="C42" s="137">
        <f>SUM(C41:G41)</f>
        <v>0</v>
      </c>
      <c r="D42" s="138"/>
      <c r="E42" s="138"/>
      <c r="F42" s="138"/>
      <c r="G42" s="139"/>
    </row>
    <row r="43" spans="1:8" ht="13.8" customHeight="1" x14ac:dyDescent="0.3">
      <c r="B43" s="36"/>
      <c r="C43" s="14"/>
      <c r="D43" s="14"/>
      <c r="E43" s="14"/>
      <c r="F43" s="14"/>
      <c r="G43" s="14"/>
    </row>
    <row r="45" spans="1:8" x14ac:dyDescent="0.3">
      <c r="A45" s="36" t="s">
        <v>107</v>
      </c>
      <c r="B45" s="36"/>
      <c r="C45" s="73"/>
      <c r="D45" s="73"/>
      <c r="E45" s="73"/>
      <c r="F45" s="73"/>
      <c r="G45" s="73"/>
      <c r="H45" s="36"/>
    </row>
    <row r="46" spans="1:8" x14ac:dyDescent="0.3">
      <c r="A46" s="10" t="s">
        <v>108</v>
      </c>
      <c r="C46" s="14"/>
      <c r="D46" s="14"/>
      <c r="E46" s="14"/>
      <c r="F46" s="14"/>
      <c r="G46" s="14"/>
    </row>
    <row r="47" spans="1:8" x14ac:dyDescent="0.3">
      <c r="C47" s="14"/>
      <c r="D47" s="14"/>
      <c r="E47" s="14"/>
      <c r="F47" s="14"/>
      <c r="G47" s="14"/>
    </row>
    <row r="48" spans="1:8" ht="12.75" customHeight="1" x14ac:dyDescent="0.3">
      <c r="A48" s="98"/>
      <c r="B48" s="99"/>
      <c r="C48" s="131" t="s">
        <v>73</v>
      </c>
      <c r="D48" s="131"/>
      <c r="E48" s="131"/>
      <c r="F48" s="131"/>
      <c r="G48" s="131"/>
    </row>
    <row r="49" spans="1:8" x14ac:dyDescent="0.3">
      <c r="A49" s="106" t="s">
        <v>74</v>
      </c>
      <c r="B49" s="87"/>
      <c r="C49" s="30" t="s">
        <v>75</v>
      </c>
      <c r="D49" s="79" t="s">
        <v>76</v>
      </c>
      <c r="E49" s="30" t="s">
        <v>77</v>
      </c>
      <c r="F49" s="30" t="s">
        <v>78</v>
      </c>
      <c r="G49" s="30" t="s">
        <v>79</v>
      </c>
    </row>
    <row r="50" spans="1:8" x14ac:dyDescent="0.3">
      <c r="A50" s="85" t="s">
        <v>0</v>
      </c>
      <c r="B50" s="86" t="s">
        <v>109</v>
      </c>
      <c r="C50" s="13">
        <v>8</v>
      </c>
      <c r="D50" s="13">
        <v>3</v>
      </c>
      <c r="E50" s="13">
        <v>4</v>
      </c>
      <c r="F50" s="13">
        <v>1</v>
      </c>
      <c r="G50" s="13"/>
    </row>
    <row r="51" spans="1:8" x14ac:dyDescent="0.3">
      <c r="A51" s="13"/>
      <c r="B51" s="66" t="s">
        <v>158</v>
      </c>
      <c r="C51" s="69">
        <f>SUM(C49:C50)</f>
        <v>8</v>
      </c>
      <c r="D51" s="78">
        <f>SUM(D50)</f>
        <v>3</v>
      </c>
      <c r="E51" s="69">
        <f>SUM(E49:E50)</f>
        <v>4</v>
      </c>
      <c r="F51" s="69">
        <f>SUM(F49:F50)</f>
        <v>1</v>
      </c>
      <c r="G51" s="69">
        <f>SUM(G49:G50)</f>
        <v>0</v>
      </c>
    </row>
    <row r="52" spans="1:8" x14ac:dyDescent="0.3">
      <c r="A52" s="13"/>
      <c r="B52" s="67" t="s">
        <v>156</v>
      </c>
      <c r="C52" s="81"/>
      <c r="D52" s="81"/>
      <c r="E52" s="81"/>
      <c r="F52" s="81"/>
      <c r="G52" s="81"/>
    </row>
    <row r="53" spans="1:8" x14ac:dyDescent="0.3">
      <c r="A53" s="13"/>
      <c r="B53" s="67" t="s">
        <v>157</v>
      </c>
      <c r="C53" s="80">
        <f>ROUND(C51*C52,2)</f>
        <v>0</v>
      </c>
      <c r="D53" s="80">
        <f t="shared" ref="D53" si="6">ROUND(D51*D52,2)</f>
        <v>0</v>
      </c>
      <c r="E53" s="80">
        <f t="shared" ref="E53" si="7">ROUND(E51*E52,2)</f>
        <v>0</v>
      </c>
      <c r="F53" s="80">
        <f>ROUND(F51*F52,2)</f>
        <v>0</v>
      </c>
      <c r="G53" s="80">
        <f t="shared" ref="G53" si="8">ROUND(G51*G52,2)</f>
        <v>0</v>
      </c>
    </row>
    <row r="54" spans="1:8" x14ac:dyDescent="0.3">
      <c r="A54" s="13"/>
      <c r="B54" s="84" t="s">
        <v>110</v>
      </c>
      <c r="C54" s="137">
        <f>SUM(C53:G53)</f>
        <v>0</v>
      </c>
      <c r="D54" s="138"/>
      <c r="E54" s="138"/>
      <c r="F54" s="138"/>
      <c r="G54" s="139"/>
    </row>
    <row r="56" spans="1:8" x14ac:dyDescent="0.3">
      <c r="C56" s="14"/>
      <c r="D56" s="14"/>
      <c r="E56" s="14"/>
      <c r="F56" s="14"/>
      <c r="G56" s="14"/>
    </row>
    <row r="57" spans="1:8" x14ac:dyDescent="0.3">
      <c r="A57" s="36" t="s">
        <v>111</v>
      </c>
      <c r="B57" s="36"/>
      <c r="C57" s="73"/>
      <c r="D57" s="73"/>
      <c r="E57" s="73"/>
      <c r="F57" s="73"/>
      <c r="G57" s="73"/>
      <c r="H57" s="36"/>
    </row>
    <row r="58" spans="1:8" x14ac:dyDescent="0.3">
      <c r="A58" s="10" t="s">
        <v>112</v>
      </c>
      <c r="C58" s="14"/>
      <c r="D58" s="14"/>
      <c r="E58" s="14"/>
      <c r="F58" s="14"/>
      <c r="G58" s="14"/>
    </row>
    <row r="59" spans="1:8" x14ac:dyDescent="0.3">
      <c r="C59" s="14"/>
      <c r="D59" s="14"/>
      <c r="E59" s="14"/>
      <c r="F59" s="14"/>
      <c r="G59" s="14"/>
    </row>
    <row r="60" spans="1:8" x14ac:dyDescent="0.3">
      <c r="A60" s="98"/>
      <c r="B60" s="99"/>
      <c r="C60" s="131" t="s">
        <v>73</v>
      </c>
      <c r="D60" s="131"/>
      <c r="E60" s="131"/>
      <c r="F60" s="131"/>
      <c r="G60" s="131"/>
    </row>
    <row r="61" spans="1:8" x14ac:dyDescent="0.3">
      <c r="A61" s="106" t="s">
        <v>74</v>
      </c>
      <c r="B61" s="87"/>
      <c r="C61" s="30" t="s">
        <v>75</v>
      </c>
      <c r="D61" s="30" t="s">
        <v>76</v>
      </c>
      <c r="E61" s="30" t="s">
        <v>77</v>
      </c>
      <c r="F61" s="30" t="s">
        <v>78</v>
      </c>
      <c r="G61" s="30" t="s">
        <v>79</v>
      </c>
    </row>
    <row r="62" spans="1:8" x14ac:dyDescent="0.3">
      <c r="A62" s="12" t="s">
        <v>0</v>
      </c>
      <c r="B62" s="82" t="s">
        <v>113</v>
      </c>
      <c r="C62" s="13">
        <v>8</v>
      </c>
      <c r="D62" s="13">
        <v>3</v>
      </c>
      <c r="E62" s="13">
        <v>6</v>
      </c>
      <c r="F62" s="13">
        <v>1</v>
      </c>
      <c r="G62" s="13"/>
    </row>
    <row r="63" spans="1:8" x14ac:dyDescent="0.3">
      <c r="A63" s="13"/>
      <c r="B63" s="66" t="s">
        <v>158</v>
      </c>
      <c r="C63" s="69">
        <f>SUM(C61:C62)</f>
        <v>8</v>
      </c>
      <c r="D63" s="78">
        <f>SUM(D62)</f>
        <v>3</v>
      </c>
      <c r="E63" s="69">
        <f>SUM(E61:E62)</f>
        <v>6</v>
      </c>
      <c r="F63" s="69">
        <f>SUM(F61:F62)</f>
        <v>1</v>
      </c>
      <c r="G63" s="69">
        <f>SUM(G61:G62)</f>
        <v>0</v>
      </c>
    </row>
    <row r="64" spans="1:8" x14ac:dyDescent="0.3">
      <c r="A64" s="13"/>
      <c r="B64" s="67" t="s">
        <v>156</v>
      </c>
      <c r="C64" s="81"/>
      <c r="D64" s="81"/>
      <c r="E64" s="81"/>
      <c r="F64" s="81"/>
      <c r="G64" s="81"/>
    </row>
    <row r="65" spans="1:8" x14ac:dyDescent="0.3">
      <c r="A65" s="13"/>
      <c r="B65" s="67" t="s">
        <v>157</v>
      </c>
      <c r="C65" s="80">
        <f>ROUND(C63*C64,2)</f>
        <v>0</v>
      </c>
      <c r="D65" s="80">
        <f t="shared" ref="D65" si="9">ROUND(D63*D64,2)</f>
        <v>0</v>
      </c>
      <c r="E65" s="80">
        <f t="shared" ref="E65" si="10">ROUND(E63*E64,2)</f>
        <v>0</v>
      </c>
      <c r="F65" s="80">
        <f>ROUND(F63*F64,2)</f>
        <v>0</v>
      </c>
      <c r="G65" s="80">
        <f t="shared" ref="G65" si="11">ROUND(G63*G64,2)</f>
        <v>0</v>
      </c>
    </row>
    <row r="66" spans="1:8" x14ac:dyDescent="0.3">
      <c r="A66" s="13"/>
      <c r="B66" s="84" t="s">
        <v>114</v>
      </c>
      <c r="C66" s="132">
        <f>SUM(C65:G65)</f>
        <v>0</v>
      </c>
      <c r="D66" s="133"/>
      <c r="E66" s="133"/>
      <c r="F66" s="133"/>
      <c r="G66" s="133"/>
    </row>
    <row r="67" spans="1:8" x14ac:dyDescent="0.3">
      <c r="C67" s="14"/>
      <c r="D67" s="14"/>
      <c r="E67" s="14"/>
      <c r="F67" s="14"/>
      <c r="G67" s="14"/>
    </row>
    <row r="68" spans="1:8" x14ac:dyDescent="0.3">
      <c r="C68" s="14"/>
      <c r="D68" s="14"/>
      <c r="E68" s="14"/>
      <c r="F68" s="14"/>
      <c r="G68" s="14"/>
    </row>
    <row r="69" spans="1:8" x14ac:dyDescent="0.3">
      <c r="A69" s="36" t="s">
        <v>155</v>
      </c>
      <c r="B69" s="36"/>
      <c r="C69" s="73"/>
      <c r="D69" s="73"/>
      <c r="E69" s="73"/>
      <c r="F69" s="73"/>
      <c r="G69" s="73"/>
      <c r="H69" s="36"/>
    </row>
    <row r="70" spans="1:8" x14ac:dyDescent="0.3">
      <c r="A70" s="10" t="s">
        <v>115</v>
      </c>
      <c r="C70" s="14"/>
      <c r="D70" s="14"/>
      <c r="E70" s="14"/>
      <c r="F70" s="14"/>
      <c r="G70" s="14"/>
    </row>
    <row r="71" spans="1:8" x14ac:dyDescent="0.3">
      <c r="C71" s="14"/>
      <c r="D71" s="14"/>
      <c r="E71" s="14"/>
      <c r="F71" s="14"/>
      <c r="G71" s="14"/>
    </row>
    <row r="72" spans="1:8" ht="12.75" customHeight="1" x14ac:dyDescent="0.3">
      <c r="A72" s="98"/>
      <c r="B72" s="99"/>
      <c r="C72" s="131" t="s">
        <v>73</v>
      </c>
      <c r="D72" s="131"/>
      <c r="E72" s="131"/>
      <c r="F72" s="131"/>
      <c r="G72" s="131"/>
    </row>
    <row r="73" spans="1:8" x14ac:dyDescent="0.3">
      <c r="A73" s="106" t="s">
        <v>74</v>
      </c>
      <c r="B73" s="87"/>
      <c r="C73" s="30" t="s">
        <v>75</v>
      </c>
      <c r="D73" s="79" t="s">
        <v>76</v>
      </c>
      <c r="E73" s="30" t="s">
        <v>77</v>
      </c>
      <c r="F73" s="30" t="s">
        <v>78</v>
      </c>
      <c r="G73" s="30" t="s">
        <v>79</v>
      </c>
    </row>
    <row r="74" spans="1:8" x14ac:dyDescent="0.3">
      <c r="A74" s="12" t="s">
        <v>0</v>
      </c>
      <c r="B74" s="82" t="s">
        <v>116</v>
      </c>
      <c r="C74" s="13">
        <v>8</v>
      </c>
      <c r="D74" s="13">
        <v>3</v>
      </c>
      <c r="E74" s="13">
        <v>6</v>
      </c>
      <c r="F74" s="13">
        <v>1</v>
      </c>
      <c r="G74" s="13"/>
    </row>
    <row r="75" spans="1:8" x14ac:dyDescent="0.3">
      <c r="A75" s="13"/>
      <c r="B75" s="66" t="s">
        <v>158</v>
      </c>
      <c r="C75" s="69">
        <f>SUM(C74:C74)</f>
        <v>8</v>
      </c>
      <c r="D75" s="78">
        <f>SUM(D74)</f>
        <v>3</v>
      </c>
      <c r="E75" s="69">
        <f>SUM(E74:E74)</f>
        <v>6</v>
      </c>
      <c r="F75" s="69">
        <f>SUM(F74:F74)</f>
        <v>1</v>
      </c>
      <c r="G75" s="69">
        <f>SUM(G74:G74)</f>
        <v>0</v>
      </c>
    </row>
    <row r="76" spans="1:8" x14ac:dyDescent="0.3">
      <c r="A76" s="13"/>
      <c r="B76" s="67" t="s">
        <v>156</v>
      </c>
      <c r="C76" s="81"/>
      <c r="D76" s="81"/>
      <c r="E76" s="81"/>
      <c r="F76" s="81"/>
      <c r="G76" s="81"/>
    </row>
    <row r="77" spans="1:8" x14ac:dyDescent="0.3">
      <c r="A77" s="13"/>
      <c r="B77" s="67" t="s">
        <v>157</v>
      </c>
      <c r="C77" s="80">
        <f>ROUND(C75*C76,2)</f>
        <v>0</v>
      </c>
      <c r="D77" s="80">
        <f t="shared" ref="D77" si="12">ROUND(D75*D76,2)</f>
        <v>0</v>
      </c>
      <c r="E77" s="80">
        <f t="shared" ref="E77" si="13">ROUND(E75*E76,2)</f>
        <v>0</v>
      </c>
      <c r="F77" s="80">
        <f>ROUND(F75*F76,2)</f>
        <v>0</v>
      </c>
      <c r="G77" s="80">
        <f t="shared" ref="G77" si="14">ROUND(G75*G76,2)</f>
        <v>0</v>
      </c>
    </row>
    <row r="78" spans="1:8" x14ac:dyDescent="0.3">
      <c r="A78" s="13"/>
      <c r="B78" s="84" t="s">
        <v>130</v>
      </c>
      <c r="C78" s="132">
        <f>SUM(C77:G77)</f>
        <v>0</v>
      </c>
      <c r="D78" s="133"/>
      <c r="E78" s="133"/>
      <c r="F78" s="133"/>
      <c r="G78" s="133"/>
    </row>
    <row r="80" spans="1:8" x14ac:dyDescent="0.3">
      <c r="C80" s="14"/>
      <c r="D80" s="14"/>
      <c r="E80" s="14"/>
      <c r="F80" s="14"/>
      <c r="G80" s="14"/>
    </row>
    <row r="81" spans="1:8" x14ac:dyDescent="0.3">
      <c r="A81" s="36" t="s">
        <v>117</v>
      </c>
      <c r="B81" s="36"/>
      <c r="C81" s="73"/>
      <c r="D81" s="73"/>
      <c r="E81" s="73"/>
      <c r="F81" s="73"/>
      <c r="G81" s="73"/>
      <c r="H81" s="36"/>
    </row>
    <row r="82" spans="1:8" x14ac:dyDescent="0.3">
      <c r="A82" s="10" t="s">
        <v>118</v>
      </c>
      <c r="C82" s="14"/>
      <c r="D82" s="14"/>
      <c r="E82" s="14"/>
      <c r="F82" s="14"/>
      <c r="G82" s="14"/>
    </row>
    <row r="83" spans="1:8" x14ac:dyDescent="0.3">
      <c r="C83" s="14"/>
      <c r="D83" s="14"/>
      <c r="E83" s="14"/>
      <c r="F83" s="14"/>
      <c r="G83" s="14"/>
    </row>
    <row r="84" spans="1:8" x14ac:dyDescent="0.3">
      <c r="A84" s="98"/>
      <c r="B84" s="99"/>
      <c r="C84" s="131" t="s">
        <v>73</v>
      </c>
      <c r="D84" s="131"/>
      <c r="E84" s="131"/>
      <c r="F84" s="131"/>
      <c r="G84" s="131"/>
    </row>
    <row r="85" spans="1:8" x14ac:dyDescent="0.3">
      <c r="A85" s="106" t="s">
        <v>74</v>
      </c>
      <c r="B85" s="87"/>
      <c r="C85" s="30" t="s">
        <v>75</v>
      </c>
      <c r="D85" s="79" t="s">
        <v>76</v>
      </c>
      <c r="E85" s="30" t="s">
        <v>77</v>
      </c>
      <c r="F85" s="30" t="s">
        <v>78</v>
      </c>
      <c r="G85" s="30" t="s">
        <v>79</v>
      </c>
    </row>
    <row r="86" spans="1:8" x14ac:dyDescent="0.3">
      <c r="A86" s="12" t="s">
        <v>0</v>
      </c>
      <c r="B86" s="82" t="s">
        <v>119</v>
      </c>
      <c r="C86" s="13">
        <v>10</v>
      </c>
      <c r="D86" s="13">
        <v>1</v>
      </c>
      <c r="E86" s="13">
        <v>6</v>
      </c>
      <c r="F86" s="13">
        <v>1</v>
      </c>
      <c r="G86" s="13">
        <v>1</v>
      </c>
    </row>
    <row r="87" spans="1:8" x14ac:dyDescent="0.3">
      <c r="A87" s="12" t="s">
        <v>1</v>
      </c>
      <c r="B87" s="82" t="s">
        <v>120</v>
      </c>
      <c r="C87" s="13">
        <v>10</v>
      </c>
      <c r="D87" s="13">
        <v>1</v>
      </c>
      <c r="E87" s="13">
        <v>6</v>
      </c>
      <c r="F87" s="13"/>
      <c r="G87" s="13"/>
    </row>
    <row r="88" spans="1:8" x14ac:dyDescent="0.3">
      <c r="A88" s="13"/>
      <c r="B88" s="66" t="s">
        <v>158</v>
      </c>
      <c r="C88" s="69">
        <f>SUM(C86:C87)</f>
        <v>20</v>
      </c>
      <c r="D88" s="78">
        <f>SUM(D86:D87)</f>
        <v>2</v>
      </c>
      <c r="E88" s="69">
        <f>SUM(E86:E87)</f>
        <v>12</v>
      </c>
      <c r="F88" s="69">
        <f>SUM(F86:F87)</f>
        <v>1</v>
      </c>
      <c r="G88" s="69">
        <f>SUM(G86:G87)</f>
        <v>1</v>
      </c>
    </row>
    <row r="89" spans="1:8" x14ac:dyDescent="0.3">
      <c r="A89" s="13"/>
      <c r="B89" s="67" t="s">
        <v>156</v>
      </c>
      <c r="C89" s="81"/>
      <c r="D89" s="81"/>
      <c r="E89" s="81"/>
      <c r="F89" s="81"/>
      <c r="G89" s="81"/>
    </row>
    <row r="90" spans="1:8" x14ac:dyDescent="0.3">
      <c r="A90" s="13"/>
      <c r="B90" s="67" t="s">
        <v>157</v>
      </c>
      <c r="C90" s="80">
        <f>ROUND(C88*C89,2)</f>
        <v>0</v>
      </c>
      <c r="D90" s="80">
        <f t="shared" ref="D90" si="15">ROUND(D88*D89,2)</f>
        <v>0</v>
      </c>
      <c r="E90" s="80">
        <f t="shared" ref="E90" si="16">ROUND(E88*E89,2)</f>
        <v>0</v>
      </c>
      <c r="F90" s="80">
        <f>ROUND(F88*F89,2)</f>
        <v>0</v>
      </c>
      <c r="G90" s="80">
        <f t="shared" ref="G90" si="17">ROUND(G88*G89,2)</f>
        <v>0</v>
      </c>
    </row>
    <row r="91" spans="1:8" x14ac:dyDescent="0.3">
      <c r="A91" s="13"/>
      <c r="B91" s="84" t="s">
        <v>121</v>
      </c>
      <c r="C91" s="132">
        <f>SUM(C90:G90)</f>
        <v>0</v>
      </c>
      <c r="D91" s="133"/>
      <c r="E91" s="133"/>
      <c r="F91" s="133"/>
      <c r="G91" s="133"/>
    </row>
    <row r="93" spans="1:8" x14ac:dyDescent="0.3">
      <c r="C93" s="14"/>
      <c r="D93" s="14"/>
      <c r="E93" s="14"/>
      <c r="F93" s="14"/>
      <c r="G93" s="14"/>
    </row>
    <row r="94" spans="1:8" x14ac:dyDescent="0.3">
      <c r="A94" s="36" t="s">
        <v>122</v>
      </c>
      <c r="C94" s="14"/>
      <c r="D94" s="14"/>
      <c r="E94" s="14"/>
      <c r="F94" s="14"/>
      <c r="G94" s="14"/>
    </row>
    <row r="95" spans="1:8" x14ac:dyDescent="0.3">
      <c r="A95" s="10" t="s">
        <v>123</v>
      </c>
      <c r="C95" s="14"/>
      <c r="D95" s="14"/>
      <c r="E95" s="14"/>
      <c r="F95" s="14"/>
      <c r="G95" s="14"/>
    </row>
    <row r="96" spans="1:8" x14ac:dyDescent="0.3">
      <c r="C96" s="14"/>
      <c r="D96" s="14"/>
      <c r="E96" s="14"/>
      <c r="F96" s="14"/>
      <c r="G96" s="14"/>
    </row>
    <row r="97" spans="1:7" x14ac:dyDescent="0.3">
      <c r="A97" s="98"/>
      <c r="B97" s="99"/>
      <c r="C97" s="131" t="s">
        <v>73</v>
      </c>
      <c r="D97" s="131"/>
      <c r="E97" s="131"/>
      <c r="F97" s="131"/>
      <c r="G97" s="131"/>
    </row>
    <row r="98" spans="1:7" x14ac:dyDescent="0.3">
      <c r="A98" s="106" t="s">
        <v>74</v>
      </c>
      <c r="B98" s="87"/>
      <c r="C98" s="30" t="s">
        <v>75</v>
      </c>
      <c r="D98" s="79" t="s">
        <v>76</v>
      </c>
      <c r="E98" s="30" t="s">
        <v>77</v>
      </c>
      <c r="F98" s="30" t="s">
        <v>78</v>
      </c>
      <c r="G98" s="30" t="s">
        <v>79</v>
      </c>
    </row>
    <row r="99" spans="1:7" x14ac:dyDescent="0.3">
      <c r="A99" s="12" t="s">
        <v>0</v>
      </c>
      <c r="B99" s="82" t="s">
        <v>124</v>
      </c>
      <c r="C99" s="13">
        <v>4</v>
      </c>
      <c r="D99" s="13">
        <v>1</v>
      </c>
      <c r="E99" s="13">
        <v>2</v>
      </c>
      <c r="F99" s="13">
        <v>1</v>
      </c>
      <c r="G99" s="13"/>
    </row>
    <row r="100" spans="1:7" x14ac:dyDescent="0.3">
      <c r="A100" s="13"/>
      <c r="B100" s="66" t="s">
        <v>158</v>
      </c>
      <c r="C100" s="69">
        <f>SUM(C97:C99)</f>
        <v>4</v>
      </c>
      <c r="D100" s="78">
        <f>SUM(D99)</f>
        <v>1</v>
      </c>
      <c r="E100" s="69">
        <f>SUM(E97:E99)</f>
        <v>2</v>
      </c>
      <c r="F100" s="69">
        <f>SUM(F97:F99)</f>
        <v>1</v>
      </c>
      <c r="G100" s="69">
        <f>SUM(G97:G99)</f>
        <v>0</v>
      </c>
    </row>
    <row r="101" spans="1:7" x14ac:dyDescent="0.3">
      <c r="A101" s="13"/>
      <c r="B101" s="67" t="s">
        <v>156</v>
      </c>
      <c r="C101" s="81"/>
      <c r="D101" s="81"/>
      <c r="E101" s="81"/>
      <c r="F101" s="81"/>
      <c r="G101" s="81"/>
    </row>
    <row r="102" spans="1:7" x14ac:dyDescent="0.3">
      <c r="A102" s="13"/>
      <c r="B102" s="67" t="s">
        <v>157</v>
      </c>
      <c r="C102" s="80">
        <f>ROUND(C100*C101,2)</f>
        <v>0</v>
      </c>
      <c r="D102" s="80">
        <f t="shared" ref="D102" si="18">ROUND(D100*D101,2)</f>
        <v>0</v>
      </c>
      <c r="E102" s="80">
        <f t="shared" ref="E102" si="19">ROUND(E100*E101,2)</f>
        <v>0</v>
      </c>
      <c r="F102" s="80">
        <f>ROUND(F100*F101,2)</f>
        <v>0</v>
      </c>
      <c r="G102" s="80">
        <f t="shared" ref="G102" si="20">ROUND(G100*G101,2)</f>
        <v>0</v>
      </c>
    </row>
    <row r="103" spans="1:7" x14ac:dyDescent="0.3">
      <c r="A103" s="13"/>
      <c r="B103" s="84" t="s">
        <v>125</v>
      </c>
      <c r="C103" s="137">
        <f>SUM(C102:G102)</f>
        <v>0</v>
      </c>
      <c r="D103" s="138"/>
      <c r="E103" s="138"/>
      <c r="F103" s="138"/>
      <c r="G103" s="139"/>
    </row>
    <row r="104" spans="1:7" x14ac:dyDescent="0.3">
      <c r="B104" s="36"/>
      <c r="C104" s="14"/>
      <c r="D104" s="14"/>
      <c r="E104" s="14"/>
      <c r="F104" s="14"/>
      <c r="G104" s="14"/>
    </row>
    <row r="105" spans="1:7" x14ac:dyDescent="0.3">
      <c r="B105" s="36"/>
      <c r="C105" s="14"/>
      <c r="D105" s="14"/>
      <c r="E105" s="14"/>
      <c r="F105" s="14"/>
      <c r="G105" s="14"/>
    </row>
    <row r="106" spans="1:7" x14ac:dyDescent="0.3">
      <c r="A106" s="36" t="s">
        <v>126</v>
      </c>
      <c r="C106" s="14"/>
      <c r="D106" s="14"/>
      <c r="E106" s="14"/>
      <c r="F106" s="14"/>
      <c r="G106" s="14"/>
    </row>
    <row r="107" spans="1:7" x14ac:dyDescent="0.3">
      <c r="A107" s="10" t="s">
        <v>127</v>
      </c>
      <c r="C107" s="14"/>
      <c r="D107" s="14"/>
      <c r="E107" s="14"/>
      <c r="F107" s="14"/>
      <c r="G107" s="14"/>
    </row>
    <row r="108" spans="1:7" x14ac:dyDescent="0.3">
      <c r="C108" s="14"/>
      <c r="D108" s="14"/>
      <c r="E108" s="14"/>
      <c r="F108" s="14"/>
      <c r="G108" s="14"/>
    </row>
    <row r="109" spans="1:7" x14ac:dyDescent="0.3">
      <c r="A109" s="98"/>
      <c r="B109" s="99"/>
      <c r="C109" s="131" t="s">
        <v>73</v>
      </c>
      <c r="D109" s="131"/>
      <c r="E109" s="131"/>
      <c r="F109" s="131"/>
      <c r="G109" s="131"/>
    </row>
    <row r="110" spans="1:7" x14ac:dyDescent="0.3">
      <c r="A110" s="106" t="s">
        <v>74</v>
      </c>
      <c r="B110" s="87"/>
      <c r="C110" s="30" t="s">
        <v>75</v>
      </c>
      <c r="D110" s="79" t="s">
        <v>76</v>
      </c>
      <c r="E110" s="30" t="s">
        <v>77</v>
      </c>
      <c r="F110" s="30" t="s">
        <v>78</v>
      </c>
      <c r="G110" s="30" t="s">
        <v>79</v>
      </c>
    </row>
    <row r="111" spans="1:7" x14ac:dyDescent="0.3">
      <c r="A111" s="12" t="s">
        <v>0</v>
      </c>
      <c r="B111" s="82" t="s">
        <v>128</v>
      </c>
      <c r="C111" s="13">
        <v>2</v>
      </c>
      <c r="D111" s="13">
        <v>1</v>
      </c>
      <c r="E111" s="13">
        <v>1</v>
      </c>
      <c r="F111" s="13">
        <v>1</v>
      </c>
      <c r="G111" s="13"/>
    </row>
    <row r="112" spans="1:7" x14ac:dyDescent="0.3">
      <c r="A112" s="13"/>
      <c r="B112" s="66" t="s">
        <v>158</v>
      </c>
      <c r="C112" s="69">
        <f>SUM(C109:C111)</f>
        <v>2</v>
      </c>
      <c r="D112" s="78">
        <f>SUM(D111)</f>
        <v>1</v>
      </c>
      <c r="E112" s="69">
        <f>SUM(E109:E111)</f>
        <v>1</v>
      </c>
      <c r="F112" s="69">
        <f>SUM(F109:F111)</f>
        <v>1</v>
      </c>
      <c r="G112" s="69">
        <f>SUM(G109:G111)</f>
        <v>0</v>
      </c>
    </row>
    <row r="113" spans="1:7" x14ac:dyDescent="0.3">
      <c r="A113" s="13"/>
      <c r="B113" s="67" t="s">
        <v>156</v>
      </c>
      <c r="C113" s="81"/>
      <c r="D113" s="81"/>
      <c r="E113" s="81"/>
      <c r="F113" s="81"/>
      <c r="G113" s="81"/>
    </row>
    <row r="114" spans="1:7" x14ac:dyDescent="0.3">
      <c r="A114" s="13"/>
      <c r="B114" s="67" t="s">
        <v>157</v>
      </c>
      <c r="C114" s="80">
        <f>ROUND(C112*C113,2)</f>
        <v>0</v>
      </c>
      <c r="D114" s="80">
        <f t="shared" ref="D114" si="21">ROUND(D112*D113,2)</f>
        <v>0</v>
      </c>
      <c r="E114" s="80">
        <f t="shared" ref="E114" si="22">ROUND(E112*E113,2)</f>
        <v>0</v>
      </c>
      <c r="F114" s="80">
        <f>ROUND(F112*F113,2)</f>
        <v>0</v>
      </c>
      <c r="G114" s="80">
        <f t="shared" ref="G114" si="23">ROUND(G112*G113,2)</f>
        <v>0</v>
      </c>
    </row>
    <row r="115" spans="1:7" x14ac:dyDescent="0.3">
      <c r="A115" s="13"/>
      <c r="B115" s="84" t="s">
        <v>125</v>
      </c>
      <c r="C115" s="132">
        <f>SUM(C114:G114)</f>
        <v>0</v>
      </c>
      <c r="D115" s="133"/>
      <c r="E115" s="133"/>
      <c r="F115" s="133"/>
      <c r="G115" s="133"/>
    </row>
    <row r="116" spans="1:7" s="9" customFormat="1" x14ac:dyDescent="0.3">
      <c r="A116" s="88"/>
      <c r="B116" s="89"/>
      <c r="C116" s="88"/>
      <c r="D116" s="88"/>
      <c r="E116" s="88"/>
      <c r="F116" s="88"/>
      <c r="G116" s="88"/>
    </row>
    <row r="117" spans="1:7" x14ac:dyDescent="0.3">
      <c r="B117" s="36" t="s">
        <v>129</v>
      </c>
    </row>
    <row r="119" spans="1:7" x14ac:dyDescent="0.3">
      <c r="A119" s="14"/>
      <c r="B119" s="84" t="s">
        <v>101</v>
      </c>
      <c r="C119" s="92">
        <f>+C29</f>
        <v>0</v>
      </c>
    </row>
    <row r="120" spans="1:7" x14ac:dyDescent="0.3">
      <c r="A120" s="14"/>
      <c r="B120" s="84" t="s">
        <v>106</v>
      </c>
      <c r="C120" s="92">
        <f>+C42</f>
        <v>0</v>
      </c>
    </row>
    <row r="121" spans="1:7" x14ac:dyDescent="0.3">
      <c r="A121" s="14"/>
      <c r="B121" s="84" t="s">
        <v>110</v>
      </c>
      <c r="C121" s="92">
        <f>+C54</f>
        <v>0</v>
      </c>
    </row>
    <row r="122" spans="1:7" x14ac:dyDescent="0.3">
      <c r="A122" s="14"/>
      <c r="B122" s="84" t="s">
        <v>114</v>
      </c>
      <c r="C122" s="92">
        <f>+C66</f>
        <v>0</v>
      </c>
    </row>
    <row r="123" spans="1:7" x14ac:dyDescent="0.3">
      <c r="A123" s="14"/>
      <c r="B123" s="84" t="s">
        <v>130</v>
      </c>
      <c r="C123" s="92">
        <f>+C78</f>
        <v>0</v>
      </c>
    </row>
    <row r="124" spans="1:7" x14ac:dyDescent="0.3">
      <c r="A124" s="14"/>
      <c r="B124" s="84" t="s">
        <v>121</v>
      </c>
      <c r="C124" s="92">
        <f>+C91</f>
        <v>0</v>
      </c>
    </row>
    <row r="125" spans="1:7" x14ac:dyDescent="0.3">
      <c r="A125" s="14"/>
      <c r="B125" s="84" t="s">
        <v>125</v>
      </c>
      <c r="C125" s="92">
        <f>+C103</f>
        <v>0</v>
      </c>
    </row>
    <row r="126" spans="1:7" x14ac:dyDescent="0.3">
      <c r="A126" s="14"/>
      <c r="B126" s="84" t="s">
        <v>131</v>
      </c>
      <c r="C126" s="92">
        <f>+C115</f>
        <v>0</v>
      </c>
    </row>
    <row r="127" spans="1:7" x14ac:dyDescent="0.3">
      <c r="A127" s="14"/>
      <c r="B127" s="90" t="s">
        <v>153</v>
      </c>
      <c r="C127" s="93">
        <f>SUM(C119:C126)</f>
        <v>0</v>
      </c>
    </row>
    <row r="128" spans="1:7" x14ac:dyDescent="0.3">
      <c r="B128" s="91" t="s">
        <v>154</v>
      </c>
      <c r="C128" s="94">
        <f>+C127</f>
        <v>0</v>
      </c>
    </row>
    <row r="130" spans="1:4" ht="28.8" x14ac:dyDescent="0.3">
      <c r="B130" s="95" t="s">
        <v>168</v>
      </c>
      <c r="C130" s="96" t="s">
        <v>159</v>
      </c>
    </row>
    <row r="131" spans="1:4" x14ac:dyDescent="0.3">
      <c r="B131" s="83" t="s">
        <v>132</v>
      </c>
      <c r="C131" s="81"/>
    </row>
    <row r="132" spans="1:4" x14ac:dyDescent="0.3">
      <c r="B132" s="83" t="s">
        <v>133</v>
      </c>
      <c r="C132" s="81"/>
    </row>
    <row r="133" spans="1:4" x14ac:dyDescent="0.3">
      <c r="B133" s="83" t="s">
        <v>134</v>
      </c>
      <c r="C133" s="81"/>
    </row>
    <row r="134" spans="1:4" x14ac:dyDescent="0.3">
      <c r="B134" s="83" t="s">
        <v>135</v>
      </c>
      <c r="C134" s="81"/>
    </row>
    <row r="136" spans="1:4" s="15" customFormat="1" ht="13.8" x14ac:dyDescent="0.3">
      <c r="A136" s="71" t="s">
        <v>136</v>
      </c>
      <c r="D136" s="71" t="s">
        <v>141</v>
      </c>
    </row>
    <row r="137" spans="1:4" s="15" customFormat="1" ht="13.8" x14ac:dyDescent="0.3">
      <c r="A137" s="70" t="s">
        <v>137</v>
      </c>
      <c r="D137" s="70" t="s">
        <v>142</v>
      </c>
    </row>
    <row r="138" spans="1:4" s="15" customFormat="1" ht="13.8" x14ac:dyDescent="0.3">
      <c r="A138" s="72" t="s">
        <v>169</v>
      </c>
      <c r="D138" s="72" t="s">
        <v>170</v>
      </c>
    </row>
    <row r="139" spans="1:4" s="15" customFormat="1" ht="13.8" x14ac:dyDescent="0.3">
      <c r="A139" s="72" t="s">
        <v>171</v>
      </c>
      <c r="D139" s="72" t="s">
        <v>172</v>
      </c>
    </row>
    <row r="140" spans="1:4" s="15" customFormat="1" ht="13.8" x14ac:dyDescent="0.3">
      <c r="A140" s="72" t="s">
        <v>173</v>
      </c>
      <c r="D140" s="72" t="s">
        <v>174</v>
      </c>
    </row>
    <row r="141" spans="1:4" s="15" customFormat="1" ht="13.8" x14ac:dyDescent="0.3">
      <c r="A141" s="72" t="s">
        <v>175</v>
      </c>
      <c r="D141" s="72" t="s">
        <v>176</v>
      </c>
    </row>
    <row r="142" spans="1:4" s="15" customFormat="1" ht="13.8" x14ac:dyDescent="0.3">
      <c r="A142" s="72"/>
      <c r="D142" s="72" t="s">
        <v>177</v>
      </c>
    </row>
    <row r="143" spans="1:4" s="15" customFormat="1" ht="13.8" x14ac:dyDescent="0.3">
      <c r="A143" s="71" t="s">
        <v>161</v>
      </c>
      <c r="D143" s="72" t="s">
        <v>178</v>
      </c>
    </row>
    <row r="144" spans="1:4" s="15" customFormat="1" ht="13.8" x14ac:dyDescent="0.3">
      <c r="A144" s="70" t="s">
        <v>138</v>
      </c>
      <c r="D144" s="72" t="s">
        <v>179</v>
      </c>
    </row>
    <row r="145" spans="1:12" s="15" customFormat="1" ht="13.8" x14ac:dyDescent="0.3">
      <c r="A145" s="72" t="s">
        <v>169</v>
      </c>
      <c r="D145" s="72" t="s">
        <v>180</v>
      </c>
    </row>
    <row r="146" spans="1:12" s="15" customFormat="1" ht="13.8" x14ac:dyDescent="0.3">
      <c r="A146" s="72" t="s">
        <v>171</v>
      </c>
      <c r="D146" s="107" t="s">
        <v>162</v>
      </c>
    </row>
    <row r="147" spans="1:12" s="15" customFormat="1" ht="13.8" x14ac:dyDescent="0.3">
      <c r="A147" s="108" t="s">
        <v>160</v>
      </c>
      <c r="B147" s="109"/>
    </row>
    <row r="148" spans="1:12" s="15" customFormat="1" ht="13.8" x14ac:dyDescent="0.3">
      <c r="A148" s="72" t="s">
        <v>173</v>
      </c>
      <c r="D148" s="71" t="s">
        <v>143</v>
      </c>
    </row>
    <row r="149" spans="1:12" s="15" customFormat="1" ht="13.8" x14ac:dyDescent="0.3">
      <c r="A149" s="72" t="s">
        <v>175</v>
      </c>
      <c r="D149" s="70" t="s">
        <v>144</v>
      </c>
    </row>
    <row r="150" spans="1:12" s="15" customFormat="1" ht="13.8" x14ac:dyDescent="0.3">
      <c r="A150" s="72"/>
      <c r="D150" s="107" t="s">
        <v>163</v>
      </c>
      <c r="E150" s="107"/>
    </row>
    <row r="151" spans="1:12" s="15" customFormat="1" ht="13.8" x14ac:dyDescent="0.3">
      <c r="A151" s="71" t="s">
        <v>140</v>
      </c>
      <c r="D151" s="107" t="s">
        <v>164</v>
      </c>
      <c r="E151" s="107"/>
    </row>
    <row r="152" spans="1:12" s="15" customFormat="1" ht="13.8" x14ac:dyDescent="0.3">
      <c r="A152" s="70" t="s">
        <v>139</v>
      </c>
      <c r="D152" s="107" t="s">
        <v>165</v>
      </c>
      <c r="E152" s="107"/>
    </row>
    <row r="153" spans="1:12" s="15" customFormat="1" ht="13.8" x14ac:dyDescent="0.3">
      <c r="A153" s="72" t="s">
        <v>169</v>
      </c>
      <c r="D153" s="107" t="s">
        <v>166</v>
      </c>
      <c r="E153" s="107"/>
    </row>
    <row r="154" spans="1:12" s="15" customFormat="1" ht="13.8" x14ac:dyDescent="0.3">
      <c r="A154" s="72" t="s">
        <v>171</v>
      </c>
      <c r="D154" s="107" t="s">
        <v>167</v>
      </c>
      <c r="E154" s="107"/>
    </row>
    <row r="155" spans="1:12" s="15" customFormat="1" ht="13.8" x14ac:dyDescent="0.3">
      <c r="A155" s="72" t="s">
        <v>181</v>
      </c>
    </row>
    <row r="156" spans="1:12" s="15" customFormat="1" ht="13.8" x14ac:dyDescent="0.3">
      <c r="A156" s="72" t="s">
        <v>173</v>
      </c>
    </row>
    <row r="157" spans="1:12" s="15" customFormat="1" ht="13.8" x14ac:dyDescent="0.3">
      <c r="A157" s="72" t="s">
        <v>175</v>
      </c>
      <c r="B157" s="72"/>
      <c r="J157" s="16"/>
      <c r="K157" s="16"/>
      <c r="L157" s="16"/>
    </row>
    <row r="158" spans="1:12" s="15" customFormat="1" ht="13.8" x14ac:dyDescent="0.3">
      <c r="A158" s="72" t="s">
        <v>182</v>
      </c>
      <c r="J158" s="16"/>
      <c r="K158" s="16"/>
      <c r="L158" s="16"/>
    </row>
    <row r="159" spans="1:12" s="15" customFormat="1" ht="13.8" x14ac:dyDescent="0.3">
      <c r="A159" s="70"/>
    </row>
    <row r="160" spans="1:12" s="15" customFormat="1" ht="13.8" x14ac:dyDescent="0.3">
      <c r="A160" s="140" t="s">
        <v>145</v>
      </c>
      <c r="B160" s="140"/>
    </row>
    <row r="161" spans="1:7" s="15" customFormat="1" ht="28.2" customHeight="1" x14ac:dyDescent="0.3">
      <c r="A161" s="136" t="s">
        <v>146</v>
      </c>
      <c r="B161" s="136"/>
      <c r="C161" s="136"/>
      <c r="D161" s="136"/>
      <c r="E161" s="136"/>
      <c r="F161" s="136"/>
      <c r="G161" s="136"/>
    </row>
    <row r="162" spans="1:7" s="15" customFormat="1" ht="13.8" x14ac:dyDescent="0.3">
      <c r="A162" s="136" t="s">
        <v>147</v>
      </c>
      <c r="B162" s="136"/>
      <c r="C162" s="136"/>
      <c r="D162" s="136"/>
      <c r="E162" s="136"/>
      <c r="F162" s="136"/>
      <c r="G162" s="136"/>
    </row>
    <row r="163" spans="1:7" s="15" customFormat="1" ht="13.8" x14ac:dyDescent="0.3">
      <c r="A163" s="136" t="s">
        <v>148</v>
      </c>
      <c r="B163" s="136"/>
      <c r="C163" s="136"/>
      <c r="D163" s="136"/>
      <c r="E163" s="136"/>
      <c r="F163" s="136"/>
      <c r="G163" s="136"/>
    </row>
    <row r="164" spans="1:7" s="15" customFormat="1" ht="13.8" x14ac:dyDescent="0.3">
      <c r="A164" s="136" t="s">
        <v>149</v>
      </c>
      <c r="B164" s="136"/>
      <c r="C164" s="136"/>
      <c r="D164" s="136"/>
      <c r="E164" s="136"/>
      <c r="F164" s="136"/>
      <c r="G164" s="136"/>
    </row>
    <row r="165" spans="1:7" s="15" customFormat="1" ht="42.6" customHeight="1" x14ac:dyDescent="0.3">
      <c r="A165" s="136" t="s">
        <v>150</v>
      </c>
      <c r="B165" s="136"/>
      <c r="C165" s="136"/>
      <c r="D165" s="136"/>
      <c r="E165" s="136"/>
      <c r="F165" s="136"/>
      <c r="G165" s="136"/>
    </row>
    <row r="166" spans="1:7" s="15" customFormat="1" ht="13.8" x14ac:dyDescent="0.3">
      <c r="A166" s="136" t="s">
        <v>151</v>
      </c>
      <c r="B166" s="136"/>
      <c r="C166" s="136"/>
      <c r="D166" s="136"/>
      <c r="E166" s="136"/>
      <c r="F166" s="136"/>
      <c r="G166" s="136"/>
    </row>
  </sheetData>
  <sheetProtection algorithmName="SHA-512" hashValue="S+U2JsDsCwzp67sfu9QNiH2224Cx4NXZ5ltcpqdUxVMAwpuY+9tgs9yypaNX6rMs3ALSVfXAOE7mcjC5NepfPA==" saltValue="T2a1BOyg0muJy/HvUb19Ew==" spinCount="100000" sheet="1" objects="1" scenarios="1" selectLockedCells="1"/>
  <mergeCells count="24">
    <mergeCell ref="A165:G165"/>
    <mergeCell ref="A166:G166"/>
    <mergeCell ref="C42:G42"/>
    <mergeCell ref="C54:G54"/>
    <mergeCell ref="C103:G103"/>
    <mergeCell ref="A160:B160"/>
    <mergeCell ref="A161:G161"/>
    <mergeCell ref="A162:G162"/>
    <mergeCell ref="A163:G163"/>
    <mergeCell ref="A164:G164"/>
    <mergeCell ref="C91:G91"/>
    <mergeCell ref="C97:G97"/>
    <mergeCell ref="C109:G109"/>
    <mergeCell ref="C115:G115"/>
    <mergeCell ref="C60:G60"/>
    <mergeCell ref="C66:G66"/>
    <mergeCell ref="C72:G72"/>
    <mergeCell ref="C78:G78"/>
    <mergeCell ref="C84:G84"/>
    <mergeCell ref="A1:G1"/>
    <mergeCell ref="C6:G6"/>
    <mergeCell ref="C29:G29"/>
    <mergeCell ref="C35:G35"/>
    <mergeCell ref="C48:G48"/>
  </mergeCells>
  <pageMargins left="0.70866141732283472" right="0.70866141732283472" top="0.74803149606299213" bottom="0.47244094488188981" header="0.31496062992125984" footer="0.31496062992125984"/>
  <pageSetup paperSize="9" scale="94" orientation="landscape" r:id="rId1"/>
  <headerFooter>
    <oddHeader>&amp;L&amp;F&amp;C&amp;A</oddHeader>
    <oddFooter>&amp;C&amp;P/&amp;N</oddFooter>
  </headerFooter>
  <rowBreaks count="4" manualBreakCount="4">
    <brk id="31" max="16383" man="1"/>
    <brk id="67" max="16383" man="1"/>
    <brk id="104" max="16383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Rekapitulacija</vt:lpstr>
      <vt:lpstr>Sklop 1</vt:lpstr>
      <vt:lpstr>Sklop 2</vt:lpstr>
      <vt:lpstr>Sklop 3</vt:lpstr>
      <vt:lpstr>Sklop 4</vt:lpstr>
      <vt:lpstr>Sklop 5</vt:lpstr>
      <vt:lpstr>Sklop 6</vt:lpstr>
      <vt:lpstr>Sklop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 sistema Windows</dc:creator>
  <dc:description/>
  <cp:lastModifiedBy>Tanja Vintar</cp:lastModifiedBy>
  <cp:revision>1</cp:revision>
  <cp:lastPrinted>2020-11-18T08:10:17Z</cp:lastPrinted>
  <dcterms:created xsi:type="dcterms:W3CDTF">2019-11-03T08:48:21Z</dcterms:created>
  <dcterms:modified xsi:type="dcterms:W3CDTF">2020-11-18T08:12:41Z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